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5" i="1"/>
  <c r="G6"/>
  <c r="G8"/>
  <c r="G7"/>
  <c r="G9"/>
  <c r="G10"/>
  <c r="G11"/>
  <c r="G14"/>
  <c r="G12"/>
  <c r="G13"/>
  <c r="G15"/>
  <c r="G16"/>
  <c r="G17"/>
  <c r="G18"/>
  <c r="G19"/>
  <c r="G20"/>
  <c r="G21"/>
  <c r="G22"/>
  <c r="G23"/>
  <c r="G24"/>
  <c r="G25"/>
  <c r="G26"/>
  <c r="G4"/>
  <c r="B26"/>
  <c r="B25"/>
  <c r="B24"/>
  <c r="B23"/>
  <c r="B22"/>
  <c r="B21"/>
  <c r="B20"/>
  <c r="B19"/>
  <c r="B18"/>
  <c r="B17"/>
  <c r="B16"/>
  <c r="B15"/>
  <c r="B13"/>
  <c r="B12"/>
  <c r="B14"/>
  <c r="B11"/>
  <c r="B10"/>
  <c r="B9"/>
  <c r="B7"/>
  <c r="B8"/>
  <c r="B6"/>
  <c r="B5"/>
  <c r="B4"/>
</calcChain>
</file>

<file path=xl/sharedStrings.xml><?xml version="1.0" encoding="utf-8"?>
<sst xmlns="http://schemas.openxmlformats.org/spreadsheetml/2006/main" count="31" uniqueCount="14">
  <si>
    <t>岗位代码</t>
  </si>
  <si>
    <t>准考证号</t>
  </si>
  <si>
    <t>职测</t>
  </si>
  <si>
    <t>综合</t>
  </si>
  <si>
    <t>01-财务工作人员</t>
  </si>
  <si>
    <t>02-财务工作人员</t>
  </si>
  <si>
    <t>03-业务工作人员</t>
  </si>
  <si>
    <t>04-业务工作人员</t>
  </si>
  <si>
    <t>05-法务工作人员</t>
  </si>
  <si>
    <t>06-办公室工作人员</t>
  </si>
  <si>
    <t>笔试总成绩</t>
    <phoneticPr fontId="1" type="noConversion"/>
  </si>
  <si>
    <t>面试成绩</t>
    <phoneticPr fontId="1" type="noConversion"/>
  </si>
  <si>
    <t>合成成绩</t>
    <phoneticPr fontId="1" type="noConversion"/>
  </si>
  <si>
    <t>萧县融资担保有限责任公司工作人员招聘面试成绩及总成绩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</si>
</sst>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6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color theme="1"/>
      <name val="宋体"/>
      <family val="2"/>
      <charset val="134"/>
      <scheme val="minor"/>
    </font>
    <font>
      <sz val="12"/>
      <name val="宋体"/>
      <family val="3"/>
      <charset val="134"/>
    </font>
    <font>
      <sz val="12"/>
      <name val="宋体"/>
      <family val="3"/>
      <charset val="134"/>
      <scheme val="minor"/>
    </font>
    <font>
      <sz val="18"/>
      <color theme="1"/>
      <name val="方正小标宋简体"/>
      <family val="4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/>
    </xf>
    <xf numFmtId="176" fontId="2" fillId="0" borderId="2" xfId="0" applyNumberFormat="1" applyFont="1" applyFill="1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6"/>
  <sheetViews>
    <sheetView tabSelected="1" workbookViewId="0">
      <selection activeCell="D28" sqref="D28"/>
    </sheetView>
  </sheetViews>
  <sheetFormatPr defaultRowHeight="13.5"/>
  <cols>
    <col min="1" max="1" width="19.625" customWidth="1"/>
    <col min="2" max="2" width="17.125" customWidth="1"/>
    <col min="3" max="3" width="13.25" customWidth="1"/>
    <col min="4" max="4" width="15.25" customWidth="1"/>
    <col min="5" max="5" width="14.625" style="1" customWidth="1"/>
    <col min="6" max="6" width="19.875" style="1" customWidth="1"/>
    <col min="7" max="7" width="17.875" style="9" customWidth="1"/>
  </cols>
  <sheetData>
    <row r="1" spans="1:7" ht="30.75" customHeight="1">
      <c r="A1" s="10" t="s">
        <v>13</v>
      </c>
      <c r="B1" s="10"/>
      <c r="C1" s="10"/>
      <c r="D1" s="10"/>
      <c r="E1" s="10"/>
      <c r="F1" s="10"/>
      <c r="G1" s="10"/>
    </row>
    <row r="3" spans="1:7" ht="15.95" customHeight="1">
      <c r="A3" s="2" t="s">
        <v>0</v>
      </c>
      <c r="B3" s="2" t="s">
        <v>1</v>
      </c>
      <c r="C3" s="2" t="s">
        <v>2</v>
      </c>
      <c r="D3" s="2" t="s">
        <v>3</v>
      </c>
      <c r="E3" s="3" t="s">
        <v>10</v>
      </c>
      <c r="F3" s="8" t="s">
        <v>11</v>
      </c>
      <c r="G3" s="3" t="s">
        <v>12</v>
      </c>
    </row>
    <row r="4" spans="1:7" ht="15.95" customHeight="1">
      <c r="A4" s="4" t="s">
        <v>4</v>
      </c>
      <c r="B4" s="5" t="str">
        <f>"202101303"</f>
        <v>202101303</v>
      </c>
      <c r="C4" s="7">
        <v>90</v>
      </c>
      <c r="D4" s="7">
        <v>104.8</v>
      </c>
      <c r="E4" s="3">
        <v>194.8</v>
      </c>
      <c r="F4" s="8">
        <v>75.3</v>
      </c>
      <c r="G4" s="11">
        <f t="shared" ref="G4:G20" si="0">(C4+D4)/2/1.5*0.6+F4*0.4</f>
        <v>69.08</v>
      </c>
    </row>
    <row r="5" spans="1:7" ht="15.95" customHeight="1">
      <c r="A5" s="4" t="s">
        <v>4</v>
      </c>
      <c r="B5" s="5" t="str">
        <f>"202101229"</f>
        <v>202101229</v>
      </c>
      <c r="C5" s="7">
        <v>99.6</v>
      </c>
      <c r="D5" s="7">
        <v>91</v>
      </c>
      <c r="E5" s="3">
        <v>190.6</v>
      </c>
      <c r="F5" s="8">
        <v>74</v>
      </c>
      <c r="G5" s="11">
        <f t="shared" si="0"/>
        <v>67.72</v>
      </c>
    </row>
    <row r="6" spans="1:7" ht="15.95" customHeight="1">
      <c r="A6" s="4" t="s">
        <v>4</v>
      </c>
      <c r="B6" s="5" t="str">
        <f>"202101302"</f>
        <v>202101302</v>
      </c>
      <c r="C6" s="7">
        <v>95.4</v>
      </c>
      <c r="D6" s="7">
        <v>91</v>
      </c>
      <c r="E6" s="3">
        <v>186.4</v>
      </c>
      <c r="F6" s="8">
        <v>74.8</v>
      </c>
      <c r="G6" s="11">
        <f t="shared" si="0"/>
        <v>67.2</v>
      </c>
    </row>
    <row r="7" spans="1:7" ht="15.95" customHeight="1">
      <c r="A7" s="4" t="s">
        <v>5</v>
      </c>
      <c r="B7" s="5" t="str">
        <f>"202101313"</f>
        <v>202101313</v>
      </c>
      <c r="C7" s="7">
        <v>91.2</v>
      </c>
      <c r="D7" s="7">
        <v>86.6</v>
      </c>
      <c r="E7" s="3">
        <v>177.8</v>
      </c>
      <c r="F7" s="8">
        <v>79.760000000000005</v>
      </c>
      <c r="G7" s="11">
        <f t="shared" si="0"/>
        <v>67.463999999999999</v>
      </c>
    </row>
    <row r="8" spans="1:7" ht="15.95" customHeight="1">
      <c r="A8" s="4" t="s">
        <v>5</v>
      </c>
      <c r="B8" s="5" t="str">
        <f>"202101322"</f>
        <v>202101322</v>
      </c>
      <c r="C8" s="7">
        <v>92.2</v>
      </c>
      <c r="D8" s="7">
        <v>91.6</v>
      </c>
      <c r="E8" s="3">
        <v>183.8</v>
      </c>
      <c r="F8" s="8">
        <v>74.86</v>
      </c>
      <c r="G8" s="11">
        <f t="shared" si="0"/>
        <v>66.704000000000008</v>
      </c>
    </row>
    <row r="9" spans="1:7" ht="15.95" customHeight="1">
      <c r="A9" s="4" t="s">
        <v>6</v>
      </c>
      <c r="B9" s="5" t="str">
        <f>"202101325"</f>
        <v>202101325</v>
      </c>
      <c r="C9" s="7">
        <v>97</v>
      </c>
      <c r="D9" s="7">
        <v>99</v>
      </c>
      <c r="E9" s="3">
        <v>196</v>
      </c>
      <c r="F9" s="8">
        <v>79</v>
      </c>
      <c r="G9" s="11">
        <f t="shared" si="0"/>
        <v>70.8</v>
      </c>
    </row>
    <row r="10" spans="1:7" ht="15.95" customHeight="1">
      <c r="A10" s="4" t="s">
        <v>6</v>
      </c>
      <c r="B10" s="5" t="str">
        <f>"202101327"</f>
        <v>202101327</v>
      </c>
      <c r="C10" s="7">
        <v>105</v>
      </c>
      <c r="D10" s="7">
        <v>88.8</v>
      </c>
      <c r="E10" s="3">
        <v>193.8</v>
      </c>
      <c r="F10" s="8">
        <v>75</v>
      </c>
      <c r="G10" s="11">
        <f t="shared" si="0"/>
        <v>68.760000000000005</v>
      </c>
    </row>
    <row r="11" spans="1:7" ht="15.95" customHeight="1">
      <c r="A11" s="4" t="s">
        <v>6</v>
      </c>
      <c r="B11" s="5" t="str">
        <f>"202101330"</f>
        <v>202101330</v>
      </c>
      <c r="C11" s="7">
        <v>90.2</v>
      </c>
      <c r="D11" s="7">
        <v>93.2</v>
      </c>
      <c r="E11" s="3">
        <v>183.4</v>
      </c>
      <c r="F11" s="8">
        <v>75.2</v>
      </c>
      <c r="G11" s="11">
        <f t="shared" si="0"/>
        <v>66.760000000000005</v>
      </c>
    </row>
    <row r="12" spans="1:7" ht="15.95" customHeight="1">
      <c r="A12" s="4" t="s">
        <v>6</v>
      </c>
      <c r="B12" s="5" t="str">
        <f>"202101324"</f>
        <v>202101324</v>
      </c>
      <c r="C12" s="7">
        <v>100.8</v>
      </c>
      <c r="D12" s="7">
        <v>70.400000000000006</v>
      </c>
      <c r="E12" s="3">
        <v>171.2</v>
      </c>
      <c r="F12" s="8">
        <v>79.36</v>
      </c>
      <c r="G12" s="11">
        <f t="shared" si="0"/>
        <v>65.983999999999995</v>
      </c>
    </row>
    <row r="13" spans="1:7" ht="15.95" customHeight="1">
      <c r="A13" s="4" t="s">
        <v>6</v>
      </c>
      <c r="B13" s="5" t="str">
        <f>"202101329"</f>
        <v>202101329</v>
      </c>
      <c r="C13" s="7">
        <v>85.2</v>
      </c>
      <c r="D13" s="7">
        <v>83</v>
      </c>
      <c r="E13" s="3">
        <v>168.2</v>
      </c>
      <c r="F13" s="8">
        <v>74.8</v>
      </c>
      <c r="G13" s="11">
        <f t="shared" si="0"/>
        <v>63.559999999999995</v>
      </c>
    </row>
    <row r="14" spans="1:7" ht="15.95" customHeight="1">
      <c r="A14" s="4" t="s">
        <v>6</v>
      </c>
      <c r="B14" s="5" t="str">
        <f>"202101326"</f>
        <v>202101326</v>
      </c>
      <c r="C14" s="7">
        <v>93.8</v>
      </c>
      <c r="D14" s="7">
        <v>80.2</v>
      </c>
      <c r="E14" s="3">
        <v>174</v>
      </c>
      <c r="F14" s="8">
        <v>70.599999999999994</v>
      </c>
      <c r="G14" s="11">
        <f t="shared" si="0"/>
        <v>63.039999999999992</v>
      </c>
    </row>
    <row r="15" spans="1:7" ht="15.95" customHeight="1">
      <c r="A15" s="4" t="s">
        <v>6</v>
      </c>
      <c r="B15" s="5" t="str">
        <f>"202101401"</f>
        <v>202101401</v>
      </c>
      <c r="C15" s="7">
        <v>75.2</v>
      </c>
      <c r="D15" s="7">
        <v>82.2</v>
      </c>
      <c r="E15" s="3">
        <v>157.4</v>
      </c>
      <c r="F15" s="8">
        <v>75.599999999999994</v>
      </c>
      <c r="G15" s="11">
        <f t="shared" si="0"/>
        <v>61.72</v>
      </c>
    </row>
    <row r="16" spans="1:7" ht="15.95" customHeight="1">
      <c r="A16" s="4" t="s">
        <v>7</v>
      </c>
      <c r="B16" s="5" t="str">
        <f>"202101408"</f>
        <v>202101408</v>
      </c>
      <c r="C16" s="7">
        <v>82.6</v>
      </c>
      <c r="D16" s="7">
        <v>98.4</v>
      </c>
      <c r="E16" s="3">
        <v>181</v>
      </c>
      <c r="F16" s="8">
        <v>78.7</v>
      </c>
      <c r="G16" s="11">
        <f t="shared" si="0"/>
        <v>67.680000000000007</v>
      </c>
    </row>
    <row r="17" spans="1:7" ht="15.95" customHeight="1">
      <c r="A17" s="4" t="s">
        <v>7</v>
      </c>
      <c r="B17" s="5" t="str">
        <f>"202101403"</f>
        <v>202101403</v>
      </c>
      <c r="C17" s="7">
        <v>84.2</v>
      </c>
      <c r="D17" s="7">
        <v>92</v>
      </c>
      <c r="E17" s="3">
        <v>176.2</v>
      </c>
      <c r="F17" s="8">
        <v>75.680000000000007</v>
      </c>
      <c r="G17" s="11">
        <f t="shared" si="0"/>
        <v>65.512</v>
      </c>
    </row>
    <row r="18" spans="1:7" ht="15.95" customHeight="1">
      <c r="A18" s="6" t="s">
        <v>7</v>
      </c>
      <c r="B18" s="5" t="str">
        <f>"202101409"</f>
        <v>202101409</v>
      </c>
      <c r="C18" s="7">
        <v>77.599999999999994</v>
      </c>
      <c r="D18" s="7">
        <v>93.4</v>
      </c>
      <c r="E18" s="3">
        <v>171</v>
      </c>
      <c r="F18" s="8">
        <v>74.7</v>
      </c>
      <c r="G18" s="11">
        <f t="shared" si="0"/>
        <v>64.08</v>
      </c>
    </row>
    <row r="19" spans="1:7" ht="15.95" customHeight="1">
      <c r="A19" s="6" t="s">
        <v>7</v>
      </c>
      <c r="B19" s="5" t="str">
        <f>"202101407"</f>
        <v>202101407</v>
      </c>
      <c r="C19" s="7">
        <v>75.599999999999994</v>
      </c>
      <c r="D19" s="7">
        <v>88.8</v>
      </c>
      <c r="E19" s="3">
        <v>164.39999999999998</v>
      </c>
      <c r="F19" s="8">
        <v>73.52</v>
      </c>
      <c r="G19" s="11">
        <f t="shared" si="0"/>
        <v>62.287999999999997</v>
      </c>
    </row>
    <row r="20" spans="1:7" ht="15.95" customHeight="1">
      <c r="A20" s="6" t="s">
        <v>7</v>
      </c>
      <c r="B20" s="5" t="str">
        <f>"202101406"</f>
        <v>202101406</v>
      </c>
      <c r="C20" s="7">
        <v>65.400000000000006</v>
      </c>
      <c r="D20" s="7">
        <v>70</v>
      </c>
      <c r="E20" s="3">
        <v>135.4</v>
      </c>
      <c r="F20" s="8">
        <v>75.540000000000006</v>
      </c>
      <c r="G20" s="11">
        <f t="shared" si="0"/>
        <v>57.296000000000006</v>
      </c>
    </row>
    <row r="21" spans="1:7" ht="15.95" customHeight="1">
      <c r="A21" s="6" t="s">
        <v>8</v>
      </c>
      <c r="B21" s="5" t="str">
        <f>"202101412"</f>
        <v>202101412</v>
      </c>
      <c r="C21" s="7">
        <v>104</v>
      </c>
      <c r="D21" s="7">
        <v>100.6</v>
      </c>
      <c r="E21" s="3">
        <v>204.6</v>
      </c>
      <c r="F21" s="8">
        <v>79</v>
      </c>
      <c r="G21" s="11">
        <f t="shared" ref="G21:G26" si="1">(C21+D21)/2/1.5*0.6+F21*0.4</f>
        <v>72.52000000000001</v>
      </c>
    </row>
    <row r="22" spans="1:7" ht="15.95" customHeight="1">
      <c r="A22" s="6" t="s">
        <v>8</v>
      </c>
      <c r="B22" s="5" t="str">
        <f>"202101415"</f>
        <v>202101415</v>
      </c>
      <c r="C22" s="7">
        <v>92.2</v>
      </c>
      <c r="D22" s="7">
        <v>108.2</v>
      </c>
      <c r="E22" s="3">
        <v>200.4</v>
      </c>
      <c r="F22" s="8">
        <v>74.599999999999994</v>
      </c>
      <c r="G22" s="11">
        <f t="shared" si="1"/>
        <v>69.92</v>
      </c>
    </row>
    <row r="23" spans="1:7" ht="15.95" customHeight="1">
      <c r="A23" s="6" t="s">
        <v>8</v>
      </c>
      <c r="B23" s="5" t="str">
        <f>"202101416"</f>
        <v>202101416</v>
      </c>
      <c r="C23" s="7">
        <v>83</v>
      </c>
      <c r="D23" s="7">
        <v>91.4</v>
      </c>
      <c r="E23" s="3">
        <v>174.4</v>
      </c>
      <c r="F23" s="8">
        <v>77.400000000000006</v>
      </c>
      <c r="G23" s="11">
        <f t="shared" si="1"/>
        <v>65.84</v>
      </c>
    </row>
    <row r="24" spans="1:7" ht="15.95" customHeight="1">
      <c r="A24" s="6" t="s">
        <v>9</v>
      </c>
      <c r="B24" s="5" t="str">
        <f>"202101419"</f>
        <v>202101419</v>
      </c>
      <c r="C24" s="7">
        <v>80.400000000000006</v>
      </c>
      <c r="D24" s="7">
        <v>87.6</v>
      </c>
      <c r="E24" s="3">
        <v>168</v>
      </c>
      <c r="F24" s="8">
        <v>74.5</v>
      </c>
      <c r="G24" s="11">
        <f t="shared" si="1"/>
        <v>63.400000000000006</v>
      </c>
    </row>
    <row r="25" spans="1:7" ht="15.95" customHeight="1">
      <c r="A25" s="4" t="s">
        <v>9</v>
      </c>
      <c r="B25" s="5" t="str">
        <f>"202101417"</f>
        <v>202101417</v>
      </c>
      <c r="C25" s="7">
        <v>89</v>
      </c>
      <c r="D25" s="7">
        <v>70.599999999999994</v>
      </c>
      <c r="E25" s="3">
        <v>159.6</v>
      </c>
      <c r="F25" s="8">
        <v>77.2</v>
      </c>
      <c r="G25" s="11">
        <f t="shared" si="1"/>
        <v>62.8</v>
      </c>
    </row>
    <row r="26" spans="1:7" ht="15.95" customHeight="1">
      <c r="A26" s="4" t="s">
        <v>9</v>
      </c>
      <c r="B26" s="5" t="str">
        <f>"202101418"</f>
        <v>202101418</v>
      </c>
      <c r="C26" s="7">
        <v>85.2</v>
      </c>
      <c r="D26" s="7">
        <v>67.400000000000006</v>
      </c>
      <c r="E26" s="3">
        <v>152.60000000000002</v>
      </c>
      <c r="F26" s="8">
        <v>76.900000000000006</v>
      </c>
      <c r="G26" s="11">
        <f t="shared" si="1"/>
        <v>61.280000000000008</v>
      </c>
    </row>
  </sheetData>
  <sortState ref="A16:H20">
    <sortCondition descending="1" ref="G16:G20"/>
  </sortState>
  <mergeCells count="1">
    <mergeCell ref="A1:G1"/>
  </mergeCells>
  <phoneticPr fontId="1" type="noConversion"/>
  <pageMargins left="0.7" right="0.7" top="0.75" bottom="0.75" header="0.3" footer="0.3"/>
  <pageSetup paperSize="9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2021-01-23T06:20:44Z</dcterms:modified>
</cp:coreProperties>
</file>