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949_60c81d6a3c57c" sheetId="1" r:id="rId1"/>
  </sheets>
  <definedNames>
    <definedName name="_xlnm._FilterDatabase" localSheetId="0" hidden="1">'2949_60c81d6a3c57c'!$D$1:$D$430</definedName>
    <definedName name="_xlnm.Print_Titles" localSheetId="0">'2949_60c81d6a3c57c'!$2:$2</definedName>
  </definedNames>
  <calcPr calcId="144525"/>
</workbook>
</file>

<file path=xl/sharedStrings.xml><?xml version="1.0" encoding="utf-8"?>
<sst xmlns="http://schemas.openxmlformats.org/spreadsheetml/2006/main" count="573" uniqueCount="7">
  <si>
    <t>笔试成绩</t>
  </si>
  <si>
    <t>岗位代码</t>
  </si>
  <si>
    <t>岗位名称</t>
  </si>
  <si>
    <t>准考证号</t>
  </si>
  <si>
    <t>成绩</t>
  </si>
  <si>
    <t>司法行政辅助人员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</si>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</sst>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3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0"/>
  <sheetViews>
    <sheetView tabSelected="1" topLeftCell="A298" workbookViewId="0">
      <selection activeCell="E11" sqref="E11"/>
    </sheetView>
  </sheetViews>
  <sheetFormatPr defaultColWidth="9" defaultRowHeight="14.25" outlineLevelCol="3"/>
  <cols>
    <col min="2" max="2" width="17.1" customWidth="1"/>
    <col min="3" max="3" width="9.9" customWidth="1"/>
  </cols>
  <sheetData>
    <row r="1" ht="18.75" spans="1:4">
      <c r="A1" s="1" t="s">
        <v>0</v>
      </c>
      <c r="B1" s="1"/>
      <c r="C1" s="1"/>
      <c r="D1" s="1"/>
    </row>
    <row r="2" ht="14.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4.1" customHeight="1" spans="1:4">
      <c r="A3" s="3" t="str">
        <f t="shared" ref="A3:A66" si="0">"01"</f>
        <v>01</v>
      </c>
      <c r="B3" s="3" t="s">
        <v>5</v>
      </c>
      <c r="C3" s="3" t="str">
        <f>"202100101"</f>
        <v>202100101</v>
      </c>
      <c r="D3" s="3" t="s">
        <v>6</v>
      </c>
    </row>
    <row r="4" ht="14.1" customHeight="1" spans="1:4">
      <c r="A4" s="3" t="str">
        <f t="shared" si="0"/>
        <v>01</v>
      </c>
      <c r="B4" s="3" t="s">
        <v>5</v>
      </c>
      <c r="C4" s="3" t="str">
        <f>"202100102"</f>
        <v>202100102</v>
      </c>
      <c r="D4" s="3" t="s">
        <v>6</v>
      </c>
    </row>
    <row r="5" ht="14.1" customHeight="1" spans="1:4">
      <c r="A5" s="3" t="str">
        <f t="shared" si="0"/>
        <v>01</v>
      </c>
      <c r="B5" s="3" t="s">
        <v>5</v>
      </c>
      <c r="C5" s="3" t="str">
        <f>"202100103"</f>
        <v>202100103</v>
      </c>
      <c r="D5" s="3">
        <v>64</v>
      </c>
    </row>
    <row r="6" ht="14.1" customHeight="1" spans="1:4">
      <c r="A6" s="3" t="str">
        <f t="shared" si="0"/>
        <v>01</v>
      </c>
      <c r="B6" s="3" t="s">
        <v>5</v>
      </c>
      <c r="C6" s="3" t="str">
        <f>"202100104"</f>
        <v>202100104</v>
      </c>
      <c r="D6" s="3">
        <v>50.5</v>
      </c>
    </row>
    <row r="7" ht="14.1" customHeight="1" spans="1:4">
      <c r="A7" s="3" t="str">
        <f t="shared" si="0"/>
        <v>01</v>
      </c>
      <c r="B7" s="3" t="s">
        <v>5</v>
      </c>
      <c r="C7" s="3" t="str">
        <f>"202100105"</f>
        <v>202100105</v>
      </c>
      <c r="D7" s="3">
        <v>49.5</v>
      </c>
    </row>
    <row r="8" ht="14.1" customHeight="1" spans="1:4">
      <c r="A8" s="3" t="str">
        <f t="shared" si="0"/>
        <v>01</v>
      </c>
      <c r="B8" s="3" t="s">
        <v>5</v>
      </c>
      <c r="C8" s="3" t="str">
        <f>"202100106"</f>
        <v>202100106</v>
      </c>
      <c r="D8" s="3">
        <v>65</v>
      </c>
    </row>
    <row r="9" ht="14.1" customHeight="1" spans="1:4">
      <c r="A9" s="3" t="str">
        <f t="shared" si="0"/>
        <v>01</v>
      </c>
      <c r="B9" s="3" t="s">
        <v>5</v>
      </c>
      <c r="C9" s="3" t="str">
        <f>"202100107"</f>
        <v>202100107</v>
      </c>
      <c r="D9" s="3">
        <v>46.5</v>
      </c>
    </row>
    <row r="10" ht="14.1" customHeight="1" spans="1:4">
      <c r="A10" s="3" t="str">
        <f t="shared" si="0"/>
        <v>01</v>
      </c>
      <c r="B10" s="3" t="s">
        <v>5</v>
      </c>
      <c r="C10" s="3" t="str">
        <f>"202100108"</f>
        <v>202100108</v>
      </c>
      <c r="D10" s="3">
        <v>50.5</v>
      </c>
    </row>
    <row r="11" ht="14.1" customHeight="1" spans="1:4">
      <c r="A11" s="3" t="str">
        <f t="shared" si="0"/>
        <v>01</v>
      </c>
      <c r="B11" s="3" t="s">
        <v>5</v>
      </c>
      <c r="C11" s="3" t="str">
        <f>"202100109"</f>
        <v>202100109</v>
      </c>
      <c r="D11" s="3" t="s">
        <v>6</v>
      </c>
    </row>
    <row r="12" ht="14.1" customHeight="1" spans="1:4">
      <c r="A12" s="3" t="str">
        <f t="shared" si="0"/>
        <v>01</v>
      </c>
      <c r="B12" s="3" t="s">
        <v>5</v>
      </c>
      <c r="C12" s="3" t="str">
        <f>"202100110"</f>
        <v>202100110</v>
      </c>
      <c r="D12" s="3" t="s">
        <v>6</v>
      </c>
    </row>
    <row r="13" ht="14.1" customHeight="1" spans="1:4">
      <c r="A13" s="3" t="str">
        <f t="shared" si="0"/>
        <v>01</v>
      </c>
      <c r="B13" s="3" t="s">
        <v>5</v>
      </c>
      <c r="C13" s="3" t="str">
        <f>"202100111"</f>
        <v>202100111</v>
      </c>
      <c r="D13" s="3" t="s">
        <v>6</v>
      </c>
    </row>
    <row r="14" ht="14.1" customHeight="1" spans="1:4">
      <c r="A14" s="3" t="str">
        <f t="shared" si="0"/>
        <v>01</v>
      </c>
      <c r="B14" s="3" t="s">
        <v>5</v>
      </c>
      <c r="C14" s="3" t="str">
        <f>"202100112"</f>
        <v>202100112</v>
      </c>
      <c r="D14" s="3" t="s">
        <v>6</v>
      </c>
    </row>
    <row r="15" ht="14.1" customHeight="1" spans="1:4">
      <c r="A15" s="3" t="str">
        <f t="shared" si="0"/>
        <v>01</v>
      </c>
      <c r="B15" s="3" t="s">
        <v>5</v>
      </c>
      <c r="C15" s="3" t="str">
        <f>"202100113"</f>
        <v>202100113</v>
      </c>
      <c r="D15" s="3">
        <v>68.5</v>
      </c>
    </row>
    <row r="16" ht="14.1" customHeight="1" spans="1:4">
      <c r="A16" s="3" t="str">
        <f t="shared" si="0"/>
        <v>01</v>
      </c>
      <c r="B16" s="3" t="s">
        <v>5</v>
      </c>
      <c r="C16" s="3" t="str">
        <f>"202100114"</f>
        <v>202100114</v>
      </c>
      <c r="D16" s="3" t="s">
        <v>6</v>
      </c>
    </row>
    <row r="17" ht="14.1" customHeight="1" spans="1:4">
      <c r="A17" s="3" t="str">
        <f t="shared" si="0"/>
        <v>01</v>
      </c>
      <c r="B17" s="3" t="s">
        <v>5</v>
      </c>
      <c r="C17" s="3" t="str">
        <f>"202100115"</f>
        <v>202100115</v>
      </c>
      <c r="D17" s="3">
        <v>61</v>
      </c>
    </row>
    <row r="18" ht="14.1" customHeight="1" spans="1:4">
      <c r="A18" s="3" t="str">
        <f t="shared" si="0"/>
        <v>01</v>
      </c>
      <c r="B18" s="3" t="s">
        <v>5</v>
      </c>
      <c r="C18" s="3" t="str">
        <f>"202100116"</f>
        <v>202100116</v>
      </c>
      <c r="D18" s="3">
        <v>61</v>
      </c>
    </row>
    <row r="19" ht="14.1" customHeight="1" spans="1:4">
      <c r="A19" s="3" t="str">
        <f t="shared" si="0"/>
        <v>01</v>
      </c>
      <c r="B19" s="3" t="s">
        <v>5</v>
      </c>
      <c r="C19" s="3" t="str">
        <f>"202100117"</f>
        <v>202100117</v>
      </c>
      <c r="D19" s="3">
        <v>60</v>
      </c>
    </row>
    <row r="20" ht="14.1" customHeight="1" spans="1:4">
      <c r="A20" s="3" t="str">
        <f t="shared" si="0"/>
        <v>01</v>
      </c>
      <c r="B20" s="3" t="s">
        <v>5</v>
      </c>
      <c r="C20" s="3" t="str">
        <f>"202100118"</f>
        <v>202100118</v>
      </c>
      <c r="D20" s="3">
        <v>69</v>
      </c>
    </row>
    <row r="21" ht="14.1" customHeight="1" spans="1:4">
      <c r="A21" s="3" t="str">
        <f t="shared" si="0"/>
        <v>01</v>
      </c>
      <c r="B21" s="3" t="s">
        <v>5</v>
      </c>
      <c r="C21" s="3" t="str">
        <f>"202100119"</f>
        <v>202100119</v>
      </c>
      <c r="D21" s="3">
        <v>58.5</v>
      </c>
    </row>
    <row r="22" ht="14.1" customHeight="1" spans="1:4">
      <c r="A22" s="3" t="str">
        <f t="shared" si="0"/>
        <v>01</v>
      </c>
      <c r="B22" s="3" t="s">
        <v>5</v>
      </c>
      <c r="C22" s="3" t="str">
        <f>"202100120"</f>
        <v>202100120</v>
      </c>
      <c r="D22" s="3" t="s">
        <v>6</v>
      </c>
    </row>
    <row r="23" ht="14.1" customHeight="1" spans="1:4">
      <c r="A23" s="3" t="str">
        <f t="shared" si="0"/>
        <v>01</v>
      </c>
      <c r="B23" s="3" t="s">
        <v>5</v>
      </c>
      <c r="C23" s="3" t="str">
        <f>"202100121"</f>
        <v>202100121</v>
      </c>
      <c r="D23" s="3">
        <v>61</v>
      </c>
    </row>
    <row r="24" ht="14.1" customHeight="1" spans="1:4">
      <c r="A24" s="3" t="str">
        <f t="shared" si="0"/>
        <v>01</v>
      </c>
      <c r="B24" s="3" t="s">
        <v>5</v>
      </c>
      <c r="C24" s="3" t="str">
        <f>"202100122"</f>
        <v>202100122</v>
      </c>
      <c r="D24" s="3">
        <v>44</v>
      </c>
    </row>
    <row r="25" ht="14.1" customHeight="1" spans="1:4">
      <c r="A25" s="3" t="str">
        <f t="shared" si="0"/>
        <v>01</v>
      </c>
      <c r="B25" s="3" t="s">
        <v>5</v>
      </c>
      <c r="C25" s="3" t="str">
        <f>"202100123"</f>
        <v>202100123</v>
      </c>
      <c r="D25" s="3">
        <v>62</v>
      </c>
    </row>
    <row r="26" ht="14.1" customHeight="1" spans="1:4">
      <c r="A26" s="3" t="str">
        <f t="shared" si="0"/>
        <v>01</v>
      </c>
      <c r="B26" s="3" t="s">
        <v>5</v>
      </c>
      <c r="C26" s="3" t="str">
        <f>"202100124"</f>
        <v>202100124</v>
      </c>
      <c r="D26" s="3">
        <v>53</v>
      </c>
    </row>
    <row r="27" ht="14.1" customHeight="1" spans="1:4">
      <c r="A27" s="3" t="str">
        <f t="shared" si="0"/>
        <v>01</v>
      </c>
      <c r="B27" s="3" t="s">
        <v>5</v>
      </c>
      <c r="C27" s="3" t="str">
        <f>"202100125"</f>
        <v>202100125</v>
      </c>
      <c r="D27" s="3">
        <v>59</v>
      </c>
    </row>
    <row r="28" ht="14.1" customHeight="1" spans="1:4">
      <c r="A28" s="3" t="str">
        <f t="shared" si="0"/>
        <v>01</v>
      </c>
      <c r="B28" s="3" t="s">
        <v>5</v>
      </c>
      <c r="C28" s="3" t="str">
        <f>"202100126"</f>
        <v>202100126</v>
      </c>
      <c r="D28" s="3" t="s">
        <v>6</v>
      </c>
    </row>
    <row r="29" ht="14.1" customHeight="1" spans="1:4">
      <c r="A29" s="3" t="str">
        <f t="shared" si="0"/>
        <v>01</v>
      </c>
      <c r="B29" s="3" t="s">
        <v>5</v>
      </c>
      <c r="C29" s="3" t="str">
        <f>"202100127"</f>
        <v>202100127</v>
      </c>
      <c r="D29" s="3">
        <v>62.5</v>
      </c>
    </row>
    <row r="30" ht="14.1" customHeight="1" spans="1:4">
      <c r="A30" s="3" t="str">
        <f t="shared" si="0"/>
        <v>01</v>
      </c>
      <c r="B30" s="3" t="s">
        <v>5</v>
      </c>
      <c r="C30" s="3" t="str">
        <f>"202100128"</f>
        <v>202100128</v>
      </c>
      <c r="D30" s="3" t="s">
        <v>6</v>
      </c>
    </row>
    <row r="31" ht="14.1" customHeight="1" spans="1:4">
      <c r="A31" s="3" t="str">
        <f t="shared" si="0"/>
        <v>01</v>
      </c>
      <c r="B31" s="3" t="s">
        <v>5</v>
      </c>
      <c r="C31" s="3" t="str">
        <f>"202100129"</f>
        <v>202100129</v>
      </c>
      <c r="D31" s="3" t="s">
        <v>6</v>
      </c>
    </row>
    <row r="32" ht="14.1" customHeight="1" spans="1:4">
      <c r="A32" s="3" t="str">
        <f t="shared" si="0"/>
        <v>01</v>
      </c>
      <c r="B32" s="3" t="s">
        <v>5</v>
      </c>
      <c r="C32" s="3" t="str">
        <f>"202100130"</f>
        <v>202100130</v>
      </c>
      <c r="D32" s="3">
        <v>60</v>
      </c>
    </row>
    <row r="33" ht="14.1" customHeight="1" spans="1:4">
      <c r="A33" s="3" t="str">
        <f t="shared" si="0"/>
        <v>01</v>
      </c>
      <c r="B33" s="3" t="s">
        <v>5</v>
      </c>
      <c r="C33" s="3" t="str">
        <f>"202100201"</f>
        <v>202100201</v>
      </c>
      <c r="D33" s="3">
        <v>56</v>
      </c>
    </row>
    <row r="34" ht="14.1" customHeight="1" spans="1:4">
      <c r="A34" s="3" t="str">
        <f t="shared" si="0"/>
        <v>01</v>
      </c>
      <c r="B34" s="3" t="s">
        <v>5</v>
      </c>
      <c r="C34" s="3" t="str">
        <f>"202100202"</f>
        <v>202100202</v>
      </c>
      <c r="D34" s="3" t="s">
        <v>6</v>
      </c>
    </row>
    <row r="35" ht="14.1" customHeight="1" spans="1:4">
      <c r="A35" s="3" t="str">
        <f t="shared" si="0"/>
        <v>01</v>
      </c>
      <c r="B35" s="3" t="s">
        <v>5</v>
      </c>
      <c r="C35" s="3" t="str">
        <f>"202100203"</f>
        <v>202100203</v>
      </c>
      <c r="D35" s="3">
        <v>58</v>
      </c>
    </row>
    <row r="36" ht="14.1" customHeight="1" spans="1:4">
      <c r="A36" s="3" t="str">
        <f t="shared" si="0"/>
        <v>01</v>
      </c>
      <c r="B36" s="3" t="s">
        <v>5</v>
      </c>
      <c r="C36" s="3" t="str">
        <f>"202100204"</f>
        <v>202100204</v>
      </c>
      <c r="D36" s="3">
        <v>52.5</v>
      </c>
    </row>
    <row r="37" ht="14.1" customHeight="1" spans="1:4">
      <c r="A37" s="3" t="str">
        <f t="shared" si="0"/>
        <v>01</v>
      </c>
      <c r="B37" s="3" t="s">
        <v>5</v>
      </c>
      <c r="C37" s="3" t="str">
        <f>"202100205"</f>
        <v>202100205</v>
      </c>
      <c r="D37" s="3" t="s">
        <v>6</v>
      </c>
    </row>
    <row r="38" ht="14.1" customHeight="1" spans="1:4">
      <c r="A38" s="3" t="str">
        <f t="shared" si="0"/>
        <v>01</v>
      </c>
      <c r="B38" s="3" t="s">
        <v>5</v>
      </c>
      <c r="C38" s="3" t="str">
        <f>"202100206"</f>
        <v>202100206</v>
      </c>
      <c r="D38" s="3">
        <v>63.5</v>
      </c>
    </row>
    <row r="39" ht="14.1" customHeight="1" spans="1:4">
      <c r="A39" s="3" t="str">
        <f t="shared" si="0"/>
        <v>01</v>
      </c>
      <c r="B39" s="3" t="s">
        <v>5</v>
      </c>
      <c r="C39" s="3" t="str">
        <f>"202100207"</f>
        <v>202100207</v>
      </c>
      <c r="D39" s="3">
        <v>35.5</v>
      </c>
    </row>
    <row r="40" ht="14.1" customHeight="1" spans="1:4">
      <c r="A40" s="3" t="str">
        <f t="shared" si="0"/>
        <v>01</v>
      </c>
      <c r="B40" s="3" t="s">
        <v>5</v>
      </c>
      <c r="C40" s="3" t="str">
        <f>"202100208"</f>
        <v>202100208</v>
      </c>
      <c r="D40" s="3">
        <v>63</v>
      </c>
    </row>
    <row r="41" ht="14.1" customHeight="1" spans="1:4">
      <c r="A41" s="3" t="str">
        <f t="shared" si="0"/>
        <v>01</v>
      </c>
      <c r="B41" s="3" t="s">
        <v>5</v>
      </c>
      <c r="C41" s="3" t="str">
        <f>"202100209"</f>
        <v>202100209</v>
      </c>
      <c r="D41" s="3">
        <v>52.5</v>
      </c>
    </row>
    <row r="42" ht="14.1" customHeight="1" spans="1:4">
      <c r="A42" s="3" t="str">
        <f t="shared" si="0"/>
        <v>01</v>
      </c>
      <c r="B42" s="3" t="s">
        <v>5</v>
      </c>
      <c r="C42" s="3" t="str">
        <f>"202100210"</f>
        <v>202100210</v>
      </c>
      <c r="D42" s="3" t="s">
        <v>6</v>
      </c>
    </row>
    <row r="43" ht="14.1" customHeight="1" spans="1:4">
      <c r="A43" s="3" t="str">
        <f t="shared" si="0"/>
        <v>01</v>
      </c>
      <c r="B43" s="3" t="s">
        <v>5</v>
      </c>
      <c r="C43" s="3" t="str">
        <f>"202100211"</f>
        <v>202100211</v>
      </c>
      <c r="D43" s="3">
        <v>51</v>
      </c>
    </row>
    <row r="44" ht="14.1" customHeight="1" spans="1:4">
      <c r="A44" s="3" t="str">
        <f t="shared" si="0"/>
        <v>01</v>
      </c>
      <c r="B44" s="3" t="s">
        <v>5</v>
      </c>
      <c r="C44" s="3" t="str">
        <f>"202100212"</f>
        <v>202100212</v>
      </c>
      <c r="D44" s="3">
        <v>68</v>
      </c>
    </row>
    <row r="45" ht="14.1" customHeight="1" spans="1:4">
      <c r="A45" s="3" t="str">
        <f t="shared" si="0"/>
        <v>01</v>
      </c>
      <c r="B45" s="3" t="s">
        <v>5</v>
      </c>
      <c r="C45" s="3" t="str">
        <f>"202100213"</f>
        <v>202100213</v>
      </c>
      <c r="D45" s="3">
        <v>62.5</v>
      </c>
    </row>
    <row r="46" ht="14.1" customHeight="1" spans="1:4">
      <c r="A46" s="3" t="str">
        <f t="shared" si="0"/>
        <v>01</v>
      </c>
      <c r="B46" s="3" t="s">
        <v>5</v>
      </c>
      <c r="C46" s="3" t="str">
        <f>"202100214"</f>
        <v>202100214</v>
      </c>
      <c r="D46" s="3">
        <v>52.5</v>
      </c>
    </row>
    <row r="47" ht="14.1" customHeight="1" spans="1:4">
      <c r="A47" s="3" t="str">
        <f t="shared" si="0"/>
        <v>01</v>
      </c>
      <c r="B47" s="3" t="s">
        <v>5</v>
      </c>
      <c r="C47" s="3" t="str">
        <f>"202100215"</f>
        <v>202100215</v>
      </c>
      <c r="D47" s="3">
        <v>48</v>
      </c>
    </row>
    <row r="48" ht="14.1" customHeight="1" spans="1:4">
      <c r="A48" s="3" t="str">
        <f t="shared" si="0"/>
        <v>01</v>
      </c>
      <c r="B48" s="3" t="s">
        <v>5</v>
      </c>
      <c r="C48" s="3" t="str">
        <f>"202100216"</f>
        <v>202100216</v>
      </c>
      <c r="D48" s="3">
        <v>63.5</v>
      </c>
    </row>
    <row r="49" ht="14.1" customHeight="1" spans="1:4">
      <c r="A49" s="3" t="str">
        <f t="shared" si="0"/>
        <v>01</v>
      </c>
      <c r="B49" s="3" t="s">
        <v>5</v>
      </c>
      <c r="C49" s="3" t="str">
        <f>"202100217"</f>
        <v>202100217</v>
      </c>
      <c r="D49" s="3">
        <v>59</v>
      </c>
    </row>
    <row r="50" ht="14.1" customHeight="1" spans="1:4">
      <c r="A50" s="3" t="str">
        <f t="shared" si="0"/>
        <v>01</v>
      </c>
      <c r="B50" s="3" t="s">
        <v>5</v>
      </c>
      <c r="C50" s="3" t="str">
        <f>"202100218"</f>
        <v>202100218</v>
      </c>
      <c r="D50" s="3">
        <v>61.5</v>
      </c>
    </row>
    <row r="51" ht="14.1" customHeight="1" spans="1:4">
      <c r="A51" s="3" t="str">
        <f t="shared" si="0"/>
        <v>01</v>
      </c>
      <c r="B51" s="3" t="s">
        <v>5</v>
      </c>
      <c r="C51" s="3" t="str">
        <f>"202100219"</f>
        <v>202100219</v>
      </c>
      <c r="D51" s="3">
        <v>59</v>
      </c>
    </row>
    <row r="52" ht="14.1" customHeight="1" spans="1:4">
      <c r="A52" s="3" t="str">
        <f t="shared" si="0"/>
        <v>01</v>
      </c>
      <c r="B52" s="3" t="s">
        <v>5</v>
      </c>
      <c r="C52" s="3" t="str">
        <f>"202100220"</f>
        <v>202100220</v>
      </c>
      <c r="D52" s="3">
        <v>62.5</v>
      </c>
    </row>
    <row r="53" ht="14.1" customHeight="1" spans="1:4">
      <c r="A53" s="3" t="str">
        <f t="shared" si="0"/>
        <v>01</v>
      </c>
      <c r="B53" s="3" t="s">
        <v>5</v>
      </c>
      <c r="C53" s="3" t="str">
        <f>"202100221"</f>
        <v>202100221</v>
      </c>
      <c r="D53" s="3">
        <v>52</v>
      </c>
    </row>
    <row r="54" ht="14.1" customHeight="1" spans="1:4">
      <c r="A54" s="3" t="str">
        <f t="shared" si="0"/>
        <v>01</v>
      </c>
      <c r="B54" s="3" t="s">
        <v>5</v>
      </c>
      <c r="C54" s="3" t="str">
        <f>"202100222"</f>
        <v>202100222</v>
      </c>
      <c r="D54" s="3">
        <v>62</v>
      </c>
    </row>
    <row r="55" ht="14.1" customHeight="1" spans="1:4">
      <c r="A55" s="3" t="str">
        <f t="shared" si="0"/>
        <v>01</v>
      </c>
      <c r="B55" s="3" t="s">
        <v>5</v>
      </c>
      <c r="C55" s="3" t="str">
        <f>"202100223"</f>
        <v>202100223</v>
      </c>
      <c r="D55" s="3" t="s">
        <v>6</v>
      </c>
    </row>
    <row r="56" ht="14.1" customHeight="1" spans="1:4">
      <c r="A56" s="3" t="str">
        <f t="shared" si="0"/>
        <v>01</v>
      </c>
      <c r="B56" s="3" t="s">
        <v>5</v>
      </c>
      <c r="C56" s="3" t="str">
        <f>"202100224"</f>
        <v>202100224</v>
      </c>
      <c r="D56" s="3">
        <v>57.5</v>
      </c>
    </row>
    <row r="57" ht="14.1" customHeight="1" spans="1:4">
      <c r="A57" s="3" t="str">
        <f t="shared" si="0"/>
        <v>01</v>
      </c>
      <c r="B57" s="3" t="s">
        <v>5</v>
      </c>
      <c r="C57" s="3" t="str">
        <f>"202100225"</f>
        <v>202100225</v>
      </c>
      <c r="D57" s="3" t="s">
        <v>6</v>
      </c>
    </row>
    <row r="58" ht="14.1" customHeight="1" spans="1:4">
      <c r="A58" s="3" t="str">
        <f t="shared" si="0"/>
        <v>01</v>
      </c>
      <c r="B58" s="3" t="s">
        <v>5</v>
      </c>
      <c r="C58" s="3" t="str">
        <f>"202100226"</f>
        <v>202100226</v>
      </c>
      <c r="D58" s="3" t="s">
        <v>6</v>
      </c>
    </row>
    <row r="59" ht="14.1" customHeight="1" spans="1:4">
      <c r="A59" s="3" t="str">
        <f t="shared" si="0"/>
        <v>01</v>
      </c>
      <c r="B59" s="3" t="s">
        <v>5</v>
      </c>
      <c r="C59" s="3" t="str">
        <f>"202100227"</f>
        <v>202100227</v>
      </c>
      <c r="D59" s="3">
        <v>55.5</v>
      </c>
    </row>
    <row r="60" ht="14.1" customHeight="1" spans="1:4">
      <c r="A60" s="3" t="str">
        <f t="shared" si="0"/>
        <v>01</v>
      </c>
      <c r="B60" s="3" t="s">
        <v>5</v>
      </c>
      <c r="C60" s="3" t="str">
        <f>"202100228"</f>
        <v>202100228</v>
      </c>
      <c r="D60" s="3">
        <v>49.5</v>
      </c>
    </row>
    <row r="61" ht="14.1" customHeight="1" spans="1:4">
      <c r="A61" s="3" t="str">
        <f t="shared" si="0"/>
        <v>01</v>
      </c>
      <c r="B61" s="3" t="s">
        <v>5</v>
      </c>
      <c r="C61" s="3" t="str">
        <f>"202100229"</f>
        <v>202100229</v>
      </c>
      <c r="D61" s="3">
        <v>60</v>
      </c>
    </row>
    <row r="62" ht="14.1" customHeight="1" spans="1:4">
      <c r="A62" s="3" t="str">
        <f t="shared" si="0"/>
        <v>01</v>
      </c>
      <c r="B62" s="3" t="s">
        <v>5</v>
      </c>
      <c r="C62" s="3" t="str">
        <f>"202100230"</f>
        <v>202100230</v>
      </c>
      <c r="D62" s="3">
        <v>64.5</v>
      </c>
    </row>
    <row r="63" ht="14.1" customHeight="1" spans="1:4">
      <c r="A63" s="3" t="str">
        <f t="shared" si="0"/>
        <v>01</v>
      </c>
      <c r="B63" s="3" t="s">
        <v>5</v>
      </c>
      <c r="C63" s="3" t="str">
        <f>"202100301"</f>
        <v>202100301</v>
      </c>
      <c r="D63" s="3" t="s">
        <v>6</v>
      </c>
    </row>
    <row r="64" ht="14.1" customHeight="1" spans="1:4">
      <c r="A64" s="3" t="str">
        <f t="shared" si="0"/>
        <v>01</v>
      </c>
      <c r="B64" s="3" t="s">
        <v>5</v>
      </c>
      <c r="C64" s="3" t="str">
        <f>"202100302"</f>
        <v>202100302</v>
      </c>
      <c r="D64" s="3">
        <v>59.5</v>
      </c>
    </row>
    <row r="65" ht="14.1" customHeight="1" spans="1:4">
      <c r="A65" s="3" t="str">
        <f t="shared" si="0"/>
        <v>01</v>
      </c>
      <c r="B65" s="3" t="s">
        <v>5</v>
      </c>
      <c r="C65" s="3" t="str">
        <f>"202100303"</f>
        <v>202100303</v>
      </c>
      <c r="D65" s="3">
        <v>56</v>
      </c>
    </row>
    <row r="66" ht="14.1" customHeight="1" spans="1:4">
      <c r="A66" s="3" t="str">
        <f t="shared" si="0"/>
        <v>01</v>
      </c>
      <c r="B66" s="3" t="s">
        <v>5</v>
      </c>
      <c r="C66" s="3" t="str">
        <f>"202100304"</f>
        <v>202100304</v>
      </c>
      <c r="D66" s="3">
        <v>47</v>
      </c>
    </row>
    <row r="67" ht="14.1" customHeight="1" spans="1:4">
      <c r="A67" s="3" t="str">
        <f t="shared" ref="A67:A130" si="1">"01"</f>
        <v>01</v>
      </c>
      <c r="B67" s="3" t="s">
        <v>5</v>
      </c>
      <c r="C67" s="3" t="str">
        <f>"202100305"</f>
        <v>202100305</v>
      </c>
      <c r="D67" s="3" t="s">
        <v>6</v>
      </c>
    </row>
    <row r="68" ht="14.1" customHeight="1" spans="1:4">
      <c r="A68" s="3" t="str">
        <f t="shared" si="1"/>
        <v>01</v>
      </c>
      <c r="B68" s="3" t="s">
        <v>5</v>
      </c>
      <c r="C68" s="3" t="str">
        <f>"202100306"</f>
        <v>202100306</v>
      </c>
      <c r="D68" s="3" t="s">
        <v>6</v>
      </c>
    </row>
    <row r="69" ht="14.1" customHeight="1" spans="1:4">
      <c r="A69" s="3" t="str">
        <f t="shared" si="1"/>
        <v>01</v>
      </c>
      <c r="B69" s="3" t="s">
        <v>5</v>
      </c>
      <c r="C69" s="3" t="str">
        <f>"202100307"</f>
        <v>202100307</v>
      </c>
      <c r="D69" s="3">
        <v>60.5</v>
      </c>
    </row>
    <row r="70" ht="14.1" customHeight="1" spans="1:4">
      <c r="A70" s="3" t="str">
        <f t="shared" si="1"/>
        <v>01</v>
      </c>
      <c r="B70" s="3" t="s">
        <v>5</v>
      </c>
      <c r="C70" s="3" t="str">
        <f>"202100308"</f>
        <v>202100308</v>
      </c>
      <c r="D70" s="3">
        <v>53.5</v>
      </c>
    </row>
    <row r="71" ht="14.1" customHeight="1" spans="1:4">
      <c r="A71" s="3" t="str">
        <f t="shared" si="1"/>
        <v>01</v>
      </c>
      <c r="B71" s="3" t="s">
        <v>5</v>
      </c>
      <c r="C71" s="3" t="str">
        <f>"202100309"</f>
        <v>202100309</v>
      </c>
      <c r="D71" s="3">
        <v>57</v>
      </c>
    </row>
    <row r="72" ht="14.1" customHeight="1" spans="1:4">
      <c r="A72" s="3" t="str">
        <f t="shared" si="1"/>
        <v>01</v>
      </c>
      <c r="B72" s="3" t="s">
        <v>5</v>
      </c>
      <c r="C72" s="3" t="str">
        <f>"202100310"</f>
        <v>202100310</v>
      </c>
      <c r="D72" s="3">
        <v>62</v>
      </c>
    </row>
    <row r="73" ht="14.1" customHeight="1" spans="1:4">
      <c r="A73" s="3" t="str">
        <f t="shared" si="1"/>
        <v>01</v>
      </c>
      <c r="B73" s="3" t="s">
        <v>5</v>
      </c>
      <c r="C73" s="3" t="str">
        <f>"202100311"</f>
        <v>202100311</v>
      </c>
      <c r="D73" s="3">
        <v>56.5</v>
      </c>
    </row>
    <row r="74" ht="14.1" customHeight="1" spans="1:4">
      <c r="A74" s="3" t="str">
        <f t="shared" si="1"/>
        <v>01</v>
      </c>
      <c r="B74" s="3" t="s">
        <v>5</v>
      </c>
      <c r="C74" s="3" t="str">
        <f>"202100312"</f>
        <v>202100312</v>
      </c>
      <c r="D74" s="3" t="s">
        <v>6</v>
      </c>
    </row>
    <row r="75" ht="14.1" customHeight="1" spans="1:4">
      <c r="A75" s="3" t="str">
        <f t="shared" si="1"/>
        <v>01</v>
      </c>
      <c r="B75" s="3" t="s">
        <v>5</v>
      </c>
      <c r="C75" s="3" t="str">
        <f>"202100313"</f>
        <v>202100313</v>
      </c>
      <c r="D75" s="3">
        <v>55.5</v>
      </c>
    </row>
    <row r="76" ht="14.1" customHeight="1" spans="1:4">
      <c r="A76" s="3" t="str">
        <f t="shared" si="1"/>
        <v>01</v>
      </c>
      <c r="B76" s="3" t="s">
        <v>5</v>
      </c>
      <c r="C76" s="3" t="str">
        <f>"202100314"</f>
        <v>202100314</v>
      </c>
      <c r="D76" s="3" t="s">
        <v>6</v>
      </c>
    </row>
    <row r="77" ht="14.1" customHeight="1" spans="1:4">
      <c r="A77" s="3" t="str">
        <f t="shared" si="1"/>
        <v>01</v>
      </c>
      <c r="B77" s="3" t="s">
        <v>5</v>
      </c>
      <c r="C77" s="3" t="str">
        <f>"202100315"</f>
        <v>202100315</v>
      </c>
      <c r="D77" s="3">
        <v>55.5</v>
      </c>
    </row>
    <row r="78" ht="14.1" customHeight="1" spans="1:4">
      <c r="A78" s="3" t="str">
        <f t="shared" si="1"/>
        <v>01</v>
      </c>
      <c r="B78" s="3" t="s">
        <v>5</v>
      </c>
      <c r="C78" s="3" t="str">
        <f>"202100316"</f>
        <v>202100316</v>
      </c>
      <c r="D78" s="3" t="s">
        <v>6</v>
      </c>
    </row>
    <row r="79" ht="14.1" customHeight="1" spans="1:4">
      <c r="A79" s="3" t="str">
        <f t="shared" si="1"/>
        <v>01</v>
      </c>
      <c r="B79" s="3" t="s">
        <v>5</v>
      </c>
      <c r="C79" s="3" t="str">
        <f>"202100317"</f>
        <v>202100317</v>
      </c>
      <c r="D79" s="3">
        <v>66.5</v>
      </c>
    </row>
    <row r="80" ht="14.1" customHeight="1" spans="1:4">
      <c r="A80" s="3" t="str">
        <f t="shared" si="1"/>
        <v>01</v>
      </c>
      <c r="B80" s="3" t="s">
        <v>5</v>
      </c>
      <c r="C80" s="3" t="str">
        <f>"202100318"</f>
        <v>202100318</v>
      </c>
      <c r="D80" s="3" t="s">
        <v>6</v>
      </c>
    </row>
    <row r="81" ht="14.1" customHeight="1" spans="1:4">
      <c r="A81" s="3" t="str">
        <f t="shared" si="1"/>
        <v>01</v>
      </c>
      <c r="B81" s="3" t="s">
        <v>5</v>
      </c>
      <c r="C81" s="3" t="str">
        <f>"202100319"</f>
        <v>202100319</v>
      </c>
      <c r="D81" s="3">
        <v>63.5</v>
      </c>
    </row>
    <row r="82" ht="14.1" customHeight="1" spans="1:4">
      <c r="A82" s="3" t="str">
        <f t="shared" si="1"/>
        <v>01</v>
      </c>
      <c r="B82" s="3" t="s">
        <v>5</v>
      </c>
      <c r="C82" s="3" t="str">
        <f>"202100320"</f>
        <v>202100320</v>
      </c>
      <c r="D82" s="3" t="s">
        <v>6</v>
      </c>
    </row>
    <row r="83" ht="14.1" customHeight="1" spans="1:4">
      <c r="A83" s="3" t="str">
        <f t="shared" si="1"/>
        <v>01</v>
      </c>
      <c r="B83" s="3" t="s">
        <v>5</v>
      </c>
      <c r="C83" s="3" t="str">
        <f>"202100321"</f>
        <v>202100321</v>
      </c>
      <c r="D83" s="3">
        <v>49</v>
      </c>
    </row>
    <row r="84" ht="14.1" customHeight="1" spans="1:4">
      <c r="A84" s="3" t="str">
        <f t="shared" si="1"/>
        <v>01</v>
      </c>
      <c r="B84" s="3" t="s">
        <v>5</v>
      </c>
      <c r="C84" s="3" t="str">
        <f>"202100322"</f>
        <v>202100322</v>
      </c>
      <c r="D84" s="3" t="s">
        <v>6</v>
      </c>
    </row>
    <row r="85" ht="14.1" customHeight="1" spans="1:4">
      <c r="A85" s="3" t="str">
        <f t="shared" si="1"/>
        <v>01</v>
      </c>
      <c r="B85" s="3" t="s">
        <v>5</v>
      </c>
      <c r="C85" s="3" t="str">
        <f>"202100323"</f>
        <v>202100323</v>
      </c>
      <c r="D85" s="3">
        <v>63.5</v>
      </c>
    </row>
    <row r="86" ht="14.1" customHeight="1" spans="1:4">
      <c r="A86" s="3" t="str">
        <f t="shared" si="1"/>
        <v>01</v>
      </c>
      <c r="B86" s="3" t="s">
        <v>5</v>
      </c>
      <c r="C86" s="3" t="str">
        <f>"202100324"</f>
        <v>202100324</v>
      </c>
      <c r="D86" s="3" t="s">
        <v>6</v>
      </c>
    </row>
    <row r="87" ht="14.1" customHeight="1" spans="1:4">
      <c r="A87" s="3" t="str">
        <f t="shared" si="1"/>
        <v>01</v>
      </c>
      <c r="B87" s="3" t="s">
        <v>5</v>
      </c>
      <c r="C87" s="3" t="str">
        <f>"202100325"</f>
        <v>202100325</v>
      </c>
      <c r="D87" s="3">
        <v>64</v>
      </c>
    </row>
    <row r="88" ht="14.1" customHeight="1" spans="1:4">
      <c r="A88" s="3" t="str">
        <f t="shared" si="1"/>
        <v>01</v>
      </c>
      <c r="B88" s="3" t="s">
        <v>5</v>
      </c>
      <c r="C88" s="3" t="str">
        <f>"202100326"</f>
        <v>202100326</v>
      </c>
      <c r="D88" s="3">
        <v>43.5</v>
      </c>
    </row>
    <row r="89" ht="14.1" customHeight="1" spans="1:4">
      <c r="A89" s="3" t="str">
        <f t="shared" si="1"/>
        <v>01</v>
      </c>
      <c r="B89" s="3" t="s">
        <v>5</v>
      </c>
      <c r="C89" s="3" t="str">
        <f>"202100327"</f>
        <v>202100327</v>
      </c>
      <c r="D89" s="3" t="s">
        <v>6</v>
      </c>
    </row>
    <row r="90" ht="14.1" customHeight="1" spans="1:4">
      <c r="A90" s="3" t="str">
        <f t="shared" si="1"/>
        <v>01</v>
      </c>
      <c r="B90" s="3" t="s">
        <v>5</v>
      </c>
      <c r="C90" s="3" t="str">
        <f>"202100328"</f>
        <v>202100328</v>
      </c>
      <c r="D90" s="3">
        <v>41.5</v>
      </c>
    </row>
    <row r="91" ht="14.1" customHeight="1" spans="1:4">
      <c r="A91" s="3" t="str">
        <f t="shared" si="1"/>
        <v>01</v>
      </c>
      <c r="B91" s="3" t="s">
        <v>5</v>
      </c>
      <c r="C91" s="3" t="str">
        <f>"202100329"</f>
        <v>202100329</v>
      </c>
      <c r="D91" s="3" t="s">
        <v>6</v>
      </c>
    </row>
    <row r="92" ht="14.1" customHeight="1" spans="1:4">
      <c r="A92" s="3" t="str">
        <f t="shared" si="1"/>
        <v>01</v>
      </c>
      <c r="B92" s="3" t="s">
        <v>5</v>
      </c>
      <c r="C92" s="3" t="str">
        <f>"202100330"</f>
        <v>202100330</v>
      </c>
      <c r="D92" s="3" t="s">
        <v>6</v>
      </c>
    </row>
    <row r="93" ht="14.1" customHeight="1" spans="1:4">
      <c r="A93" s="3" t="str">
        <f t="shared" si="1"/>
        <v>01</v>
      </c>
      <c r="B93" s="3" t="s">
        <v>5</v>
      </c>
      <c r="C93" s="3" t="str">
        <f>"202100401"</f>
        <v>202100401</v>
      </c>
      <c r="D93" s="3">
        <v>56</v>
      </c>
    </row>
    <row r="94" ht="14.1" customHeight="1" spans="1:4">
      <c r="A94" s="3" t="str">
        <f t="shared" si="1"/>
        <v>01</v>
      </c>
      <c r="B94" s="3" t="s">
        <v>5</v>
      </c>
      <c r="C94" s="3" t="str">
        <f>"202100402"</f>
        <v>202100402</v>
      </c>
      <c r="D94" s="3">
        <v>51</v>
      </c>
    </row>
    <row r="95" ht="14.1" customHeight="1" spans="1:4">
      <c r="A95" s="3" t="str">
        <f t="shared" si="1"/>
        <v>01</v>
      </c>
      <c r="B95" s="3" t="s">
        <v>5</v>
      </c>
      <c r="C95" s="3" t="str">
        <f>"202100403"</f>
        <v>202100403</v>
      </c>
      <c r="D95" s="3">
        <v>56</v>
      </c>
    </row>
    <row r="96" ht="14.1" customHeight="1" spans="1:4">
      <c r="A96" s="3" t="str">
        <f t="shared" si="1"/>
        <v>01</v>
      </c>
      <c r="B96" s="3" t="s">
        <v>5</v>
      </c>
      <c r="C96" s="3" t="str">
        <f>"202100404"</f>
        <v>202100404</v>
      </c>
      <c r="D96" s="3" t="s">
        <v>6</v>
      </c>
    </row>
    <row r="97" ht="14.1" customHeight="1" spans="1:4">
      <c r="A97" s="3" t="str">
        <f t="shared" si="1"/>
        <v>01</v>
      </c>
      <c r="B97" s="3" t="s">
        <v>5</v>
      </c>
      <c r="C97" s="3" t="str">
        <f>"202100405"</f>
        <v>202100405</v>
      </c>
      <c r="D97" s="3" t="s">
        <v>6</v>
      </c>
    </row>
    <row r="98" ht="14.1" customHeight="1" spans="1:4">
      <c r="A98" s="3" t="str">
        <f t="shared" si="1"/>
        <v>01</v>
      </c>
      <c r="B98" s="3" t="s">
        <v>5</v>
      </c>
      <c r="C98" s="3" t="str">
        <f>"202100406"</f>
        <v>202100406</v>
      </c>
      <c r="D98" s="3">
        <v>64</v>
      </c>
    </row>
    <row r="99" ht="14.1" customHeight="1" spans="1:4">
      <c r="A99" s="3" t="str">
        <f t="shared" si="1"/>
        <v>01</v>
      </c>
      <c r="B99" s="3" t="s">
        <v>5</v>
      </c>
      <c r="C99" s="3" t="str">
        <f>"202100407"</f>
        <v>202100407</v>
      </c>
      <c r="D99" s="3">
        <v>72.5</v>
      </c>
    </row>
    <row r="100" ht="14.1" customHeight="1" spans="1:4">
      <c r="A100" s="3" t="str">
        <f t="shared" si="1"/>
        <v>01</v>
      </c>
      <c r="B100" s="3" t="s">
        <v>5</v>
      </c>
      <c r="C100" s="3" t="str">
        <f>"202100408"</f>
        <v>202100408</v>
      </c>
      <c r="D100" s="3">
        <v>69.5</v>
      </c>
    </row>
    <row r="101" ht="14.1" customHeight="1" spans="1:4">
      <c r="A101" s="3" t="str">
        <f t="shared" si="1"/>
        <v>01</v>
      </c>
      <c r="B101" s="3" t="s">
        <v>5</v>
      </c>
      <c r="C101" s="3" t="str">
        <f>"202100409"</f>
        <v>202100409</v>
      </c>
      <c r="D101" s="3">
        <v>54.5</v>
      </c>
    </row>
    <row r="102" ht="14.1" customHeight="1" spans="1:4">
      <c r="A102" s="3" t="str">
        <f t="shared" si="1"/>
        <v>01</v>
      </c>
      <c r="B102" s="3" t="s">
        <v>5</v>
      </c>
      <c r="C102" s="3" t="str">
        <f>"202100410"</f>
        <v>202100410</v>
      </c>
      <c r="D102" s="3">
        <v>54</v>
      </c>
    </row>
    <row r="103" ht="14.1" customHeight="1" spans="1:4">
      <c r="A103" s="3" t="str">
        <f t="shared" si="1"/>
        <v>01</v>
      </c>
      <c r="B103" s="3" t="s">
        <v>5</v>
      </c>
      <c r="C103" s="3" t="str">
        <f>"202100411"</f>
        <v>202100411</v>
      </c>
      <c r="D103" s="3">
        <v>55</v>
      </c>
    </row>
    <row r="104" ht="14.1" customHeight="1" spans="1:4">
      <c r="A104" s="3" t="str">
        <f t="shared" si="1"/>
        <v>01</v>
      </c>
      <c r="B104" s="3" t="s">
        <v>5</v>
      </c>
      <c r="C104" s="3" t="str">
        <f>"202100412"</f>
        <v>202100412</v>
      </c>
      <c r="D104" s="3" t="s">
        <v>6</v>
      </c>
    </row>
    <row r="105" ht="14.1" customHeight="1" spans="1:4">
      <c r="A105" s="3" t="str">
        <f t="shared" si="1"/>
        <v>01</v>
      </c>
      <c r="B105" s="3" t="s">
        <v>5</v>
      </c>
      <c r="C105" s="3" t="str">
        <f>"202100413"</f>
        <v>202100413</v>
      </c>
      <c r="D105" s="3">
        <v>54.5</v>
      </c>
    </row>
    <row r="106" ht="14.1" customHeight="1" spans="1:4">
      <c r="A106" s="3" t="str">
        <f t="shared" si="1"/>
        <v>01</v>
      </c>
      <c r="B106" s="3" t="s">
        <v>5</v>
      </c>
      <c r="C106" s="3" t="str">
        <f>"202100414"</f>
        <v>202100414</v>
      </c>
      <c r="D106" s="3">
        <v>57.5</v>
      </c>
    </row>
    <row r="107" ht="14.1" customHeight="1" spans="1:4">
      <c r="A107" s="3" t="str">
        <f t="shared" si="1"/>
        <v>01</v>
      </c>
      <c r="B107" s="3" t="s">
        <v>5</v>
      </c>
      <c r="C107" s="3" t="str">
        <f>"202100415"</f>
        <v>202100415</v>
      </c>
      <c r="D107" s="3">
        <v>60.5</v>
      </c>
    </row>
    <row r="108" ht="14.1" customHeight="1" spans="1:4">
      <c r="A108" s="3" t="str">
        <f t="shared" si="1"/>
        <v>01</v>
      </c>
      <c r="B108" s="3" t="s">
        <v>5</v>
      </c>
      <c r="C108" s="3" t="str">
        <f>"202100416"</f>
        <v>202100416</v>
      </c>
      <c r="D108" s="3">
        <v>50</v>
      </c>
    </row>
    <row r="109" ht="14.1" customHeight="1" spans="1:4">
      <c r="A109" s="3" t="str">
        <f t="shared" si="1"/>
        <v>01</v>
      </c>
      <c r="B109" s="3" t="s">
        <v>5</v>
      </c>
      <c r="C109" s="3" t="str">
        <f>"202100417"</f>
        <v>202100417</v>
      </c>
      <c r="D109" s="3">
        <v>46.5</v>
      </c>
    </row>
    <row r="110" ht="14.1" customHeight="1" spans="1:4">
      <c r="A110" s="3" t="str">
        <f t="shared" si="1"/>
        <v>01</v>
      </c>
      <c r="B110" s="3" t="s">
        <v>5</v>
      </c>
      <c r="C110" s="3" t="str">
        <f>"202100418"</f>
        <v>202100418</v>
      </c>
      <c r="D110" s="3" t="s">
        <v>6</v>
      </c>
    </row>
    <row r="111" ht="14.1" customHeight="1" spans="1:4">
      <c r="A111" s="3" t="str">
        <f t="shared" si="1"/>
        <v>01</v>
      </c>
      <c r="B111" s="3" t="s">
        <v>5</v>
      </c>
      <c r="C111" s="3" t="str">
        <f>"202100419"</f>
        <v>202100419</v>
      </c>
      <c r="D111" s="3" t="s">
        <v>6</v>
      </c>
    </row>
    <row r="112" ht="14.1" customHeight="1" spans="1:4">
      <c r="A112" s="3" t="str">
        <f t="shared" si="1"/>
        <v>01</v>
      </c>
      <c r="B112" s="3" t="s">
        <v>5</v>
      </c>
      <c r="C112" s="3" t="str">
        <f>"202100420"</f>
        <v>202100420</v>
      </c>
      <c r="D112" s="3">
        <v>69.5</v>
      </c>
    </row>
    <row r="113" ht="14.1" customHeight="1" spans="1:4">
      <c r="A113" s="3" t="str">
        <f t="shared" si="1"/>
        <v>01</v>
      </c>
      <c r="B113" s="3" t="s">
        <v>5</v>
      </c>
      <c r="C113" s="3" t="str">
        <f>"202100421"</f>
        <v>202100421</v>
      </c>
      <c r="D113" s="3">
        <v>67.5</v>
      </c>
    </row>
    <row r="114" ht="14.1" customHeight="1" spans="1:4">
      <c r="A114" s="3" t="str">
        <f t="shared" si="1"/>
        <v>01</v>
      </c>
      <c r="B114" s="3" t="s">
        <v>5</v>
      </c>
      <c r="C114" s="3" t="str">
        <f>"202100422"</f>
        <v>202100422</v>
      </c>
      <c r="D114" s="3">
        <v>66.5</v>
      </c>
    </row>
    <row r="115" ht="14.1" customHeight="1" spans="1:4">
      <c r="A115" s="3" t="str">
        <f t="shared" si="1"/>
        <v>01</v>
      </c>
      <c r="B115" s="3" t="s">
        <v>5</v>
      </c>
      <c r="C115" s="3" t="str">
        <f>"202100423"</f>
        <v>202100423</v>
      </c>
      <c r="D115" s="3" t="s">
        <v>6</v>
      </c>
    </row>
    <row r="116" ht="14.1" customHeight="1" spans="1:4">
      <c r="A116" s="3" t="str">
        <f t="shared" si="1"/>
        <v>01</v>
      </c>
      <c r="B116" s="3" t="s">
        <v>5</v>
      </c>
      <c r="C116" s="3" t="str">
        <f>"202100424"</f>
        <v>202100424</v>
      </c>
      <c r="D116" s="3" t="s">
        <v>6</v>
      </c>
    </row>
    <row r="117" ht="14.1" customHeight="1" spans="1:4">
      <c r="A117" s="3" t="str">
        <f t="shared" si="1"/>
        <v>01</v>
      </c>
      <c r="B117" s="3" t="s">
        <v>5</v>
      </c>
      <c r="C117" s="3" t="str">
        <f>"202100425"</f>
        <v>202100425</v>
      </c>
      <c r="D117" s="3">
        <v>71</v>
      </c>
    </row>
    <row r="118" ht="14.1" customHeight="1" spans="1:4">
      <c r="A118" s="3" t="str">
        <f t="shared" si="1"/>
        <v>01</v>
      </c>
      <c r="B118" s="3" t="s">
        <v>5</v>
      </c>
      <c r="C118" s="3" t="str">
        <f>"202100426"</f>
        <v>202100426</v>
      </c>
      <c r="D118" s="3" t="s">
        <v>6</v>
      </c>
    </row>
    <row r="119" ht="14.1" customHeight="1" spans="1:4">
      <c r="A119" s="3" t="str">
        <f t="shared" si="1"/>
        <v>01</v>
      </c>
      <c r="B119" s="3" t="s">
        <v>5</v>
      </c>
      <c r="C119" s="3" t="str">
        <f>"202100427"</f>
        <v>202100427</v>
      </c>
      <c r="D119" s="3">
        <v>64.5</v>
      </c>
    </row>
    <row r="120" ht="14.1" customHeight="1" spans="1:4">
      <c r="A120" s="3" t="str">
        <f t="shared" si="1"/>
        <v>01</v>
      </c>
      <c r="B120" s="3" t="s">
        <v>5</v>
      </c>
      <c r="C120" s="3" t="str">
        <f>"202100428"</f>
        <v>202100428</v>
      </c>
      <c r="D120" s="3">
        <v>45.5</v>
      </c>
    </row>
    <row r="121" ht="14.1" customHeight="1" spans="1:4">
      <c r="A121" s="3" t="str">
        <f t="shared" si="1"/>
        <v>01</v>
      </c>
      <c r="B121" s="3" t="s">
        <v>5</v>
      </c>
      <c r="C121" s="3" t="str">
        <f>"202100429"</f>
        <v>202100429</v>
      </c>
      <c r="D121" s="3">
        <v>56</v>
      </c>
    </row>
    <row r="122" ht="14.1" customHeight="1" spans="1:4">
      <c r="A122" s="3" t="str">
        <f t="shared" si="1"/>
        <v>01</v>
      </c>
      <c r="B122" s="3" t="s">
        <v>5</v>
      </c>
      <c r="C122" s="3" t="str">
        <f>"202100430"</f>
        <v>202100430</v>
      </c>
      <c r="D122" s="3">
        <v>60.5</v>
      </c>
    </row>
    <row r="123" ht="14.1" customHeight="1" spans="1:4">
      <c r="A123" s="3" t="str">
        <f t="shared" si="1"/>
        <v>01</v>
      </c>
      <c r="B123" s="3" t="s">
        <v>5</v>
      </c>
      <c r="C123" s="3" t="str">
        <f>"202100501"</f>
        <v>202100501</v>
      </c>
      <c r="D123" s="3">
        <v>61.5</v>
      </c>
    </row>
    <row r="124" ht="14.1" customHeight="1" spans="1:4">
      <c r="A124" s="3" t="str">
        <f t="shared" si="1"/>
        <v>01</v>
      </c>
      <c r="B124" s="3" t="s">
        <v>5</v>
      </c>
      <c r="C124" s="3" t="str">
        <f>"202100502"</f>
        <v>202100502</v>
      </c>
      <c r="D124" s="3">
        <v>57</v>
      </c>
    </row>
    <row r="125" ht="14.1" customHeight="1" spans="1:4">
      <c r="A125" s="3" t="str">
        <f t="shared" si="1"/>
        <v>01</v>
      </c>
      <c r="B125" s="3" t="s">
        <v>5</v>
      </c>
      <c r="C125" s="3" t="str">
        <f>"202100503"</f>
        <v>202100503</v>
      </c>
      <c r="D125" s="3" t="s">
        <v>6</v>
      </c>
    </row>
    <row r="126" ht="14.1" customHeight="1" spans="1:4">
      <c r="A126" s="3" t="str">
        <f t="shared" si="1"/>
        <v>01</v>
      </c>
      <c r="B126" s="3" t="s">
        <v>5</v>
      </c>
      <c r="C126" s="3" t="str">
        <f>"202100504"</f>
        <v>202100504</v>
      </c>
      <c r="D126" s="3" t="s">
        <v>6</v>
      </c>
    </row>
    <row r="127" ht="14.1" customHeight="1" spans="1:4">
      <c r="A127" s="3" t="str">
        <f t="shared" si="1"/>
        <v>01</v>
      </c>
      <c r="B127" s="3" t="s">
        <v>5</v>
      </c>
      <c r="C127" s="3" t="str">
        <f>"202100505"</f>
        <v>202100505</v>
      </c>
      <c r="D127" s="3" t="s">
        <v>6</v>
      </c>
    </row>
    <row r="128" ht="14.1" customHeight="1" spans="1:4">
      <c r="A128" s="3" t="str">
        <f t="shared" si="1"/>
        <v>01</v>
      </c>
      <c r="B128" s="3" t="s">
        <v>5</v>
      </c>
      <c r="C128" s="3" t="str">
        <f>"202100506"</f>
        <v>202100506</v>
      </c>
      <c r="D128" s="3">
        <v>44.5</v>
      </c>
    </row>
    <row r="129" ht="14.1" customHeight="1" spans="1:4">
      <c r="A129" s="3" t="str">
        <f t="shared" si="1"/>
        <v>01</v>
      </c>
      <c r="B129" s="3" t="s">
        <v>5</v>
      </c>
      <c r="C129" s="3" t="str">
        <f>"202100507"</f>
        <v>202100507</v>
      </c>
      <c r="D129" s="3">
        <v>52</v>
      </c>
    </row>
    <row r="130" ht="14.1" customHeight="1" spans="1:4">
      <c r="A130" s="3" t="str">
        <f t="shared" si="1"/>
        <v>01</v>
      </c>
      <c r="B130" s="3" t="s">
        <v>5</v>
      </c>
      <c r="C130" s="3" t="str">
        <f>"202100508"</f>
        <v>202100508</v>
      </c>
      <c r="D130" s="3">
        <v>55</v>
      </c>
    </row>
    <row r="131" ht="14.1" customHeight="1" spans="1:4">
      <c r="A131" s="3" t="str">
        <f t="shared" ref="A131:A194" si="2">"01"</f>
        <v>01</v>
      </c>
      <c r="B131" s="3" t="s">
        <v>5</v>
      </c>
      <c r="C131" s="3" t="str">
        <f>"202100509"</f>
        <v>202100509</v>
      </c>
      <c r="D131" s="3">
        <v>58.5</v>
      </c>
    </row>
    <row r="132" ht="14.1" customHeight="1" spans="1:4">
      <c r="A132" s="3" t="str">
        <f t="shared" si="2"/>
        <v>01</v>
      </c>
      <c r="B132" s="3" t="s">
        <v>5</v>
      </c>
      <c r="C132" s="3" t="str">
        <f>"202100510"</f>
        <v>202100510</v>
      </c>
      <c r="D132" s="3" t="s">
        <v>6</v>
      </c>
    </row>
    <row r="133" ht="14.1" customHeight="1" spans="1:4">
      <c r="A133" s="3" t="str">
        <f t="shared" si="2"/>
        <v>01</v>
      </c>
      <c r="B133" s="3" t="s">
        <v>5</v>
      </c>
      <c r="C133" s="3" t="str">
        <f>"202100511"</f>
        <v>202100511</v>
      </c>
      <c r="D133" s="3">
        <v>61</v>
      </c>
    </row>
    <row r="134" ht="14.1" customHeight="1" spans="1:4">
      <c r="A134" s="3" t="str">
        <f t="shared" si="2"/>
        <v>01</v>
      </c>
      <c r="B134" s="3" t="s">
        <v>5</v>
      </c>
      <c r="C134" s="3" t="str">
        <f>"202100512"</f>
        <v>202100512</v>
      </c>
      <c r="D134" s="3">
        <v>62</v>
      </c>
    </row>
    <row r="135" ht="14.1" customHeight="1" spans="1:4">
      <c r="A135" s="3" t="str">
        <f t="shared" si="2"/>
        <v>01</v>
      </c>
      <c r="B135" s="3" t="s">
        <v>5</v>
      </c>
      <c r="C135" s="3" t="str">
        <f>"202100513"</f>
        <v>202100513</v>
      </c>
      <c r="D135" s="3" t="s">
        <v>6</v>
      </c>
    </row>
    <row r="136" ht="14.1" customHeight="1" spans="1:4">
      <c r="A136" s="3" t="str">
        <f t="shared" si="2"/>
        <v>01</v>
      </c>
      <c r="B136" s="3" t="s">
        <v>5</v>
      </c>
      <c r="C136" s="3" t="str">
        <f>"202100514"</f>
        <v>202100514</v>
      </c>
      <c r="D136" s="3">
        <v>47.5</v>
      </c>
    </row>
    <row r="137" ht="14.1" customHeight="1" spans="1:4">
      <c r="A137" s="3" t="str">
        <f t="shared" si="2"/>
        <v>01</v>
      </c>
      <c r="B137" s="3" t="s">
        <v>5</v>
      </c>
      <c r="C137" s="3" t="str">
        <f>"202100515"</f>
        <v>202100515</v>
      </c>
      <c r="D137" s="3" t="s">
        <v>6</v>
      </c>
    </row>
    <row r="138" ht="14.1" customHeight="1" spans="1:4">
      <c r="A138" s="3" t="str">
        <f t="shared" si="2"/>
        <v>01</v>
      </c>
      <c r="B138" s="3" t="s">
        <v>5</v>
      </c>
      <c r="C138" s="3" t="str">
        <f>"202100516"</f>
        <v>202100516</v>
      </c>
      <c r="D138" s="3" t="s">
        <v>6</v>
      </c>
    </row>
    <row r="139" ht="14.1" customHeight="1" spans="1:4">
      <c r="A139" s="3" t="str">
        <f t="shared" si="2"/>
        <v>01</v>
      </c>
      <c r="B139" s="3" t="s">
        <v>5</v>
      </c>
      <c r="C139" s="3" t="str">
        <f>"202100517"</f>
        <v>202100517</v>
      </c>
      <c r="D139" s="3">
        <v>62.5</v>
      </c>
    </row>
    <row r="140" ht="14.1" customHeight="1" spans="1:4">
      <c r="A140" s="3" t="str">
        <f t="shared" si="2"/>
        <v>01</v>
      </c>
      <c r="B140" s="3" t="s">
        <v>5</v>
      </c>
      <c r="C140" s="3" t="str">
        <f>"202100518"</f>
        <v>202100518</v>
      </c>
      <c r="D140" s="3" t="s">
        <v>6</v>
      </c>
    </row>
    <row r="141" ht="14.1" customHeight="1" spans="1:4">
      <c r="A141" s="3" t="str">
        <f t="shared" si="2"/>
        <v>01</v>
      </c>
      <c r="B141" s="3" t="s">
        <v>5</v>
      </c>
      <c r="C141" s="3" t="str">
        <f>"202100519"</f>
        <v>202100519</v>
      </c>
      <c r="D141" s="3" t="s">
        <v>6</v>
      </c>
    </row>
    <row r="142" ht="14.1" customHeight="1" spans="1:4">
      <c r="A142" s="3" t="str">
        <f t="shared" si="2"/>
        <v>01</v>
      </c>
      <c r="B142" s="3" t="s">
        <v>5</v>
      </c>
      <c r="C142" s="3" t="str">
        <f>"202100520"</f>
        <v>202100520</v>
      </c>
      <c r="D142" s="3">
        <v>62.5</v>
      </c>
    </row>
    <row r="143" ht="14.1" customHeight="1" spans="1:4">
      <c r="A143" s="3" t="str">
        <f t="shared" si="2"/>
        <v>01</v>
      </c>
      <c r="B143" s="3" t="s">
        <v>5</v>
      </c>
      <c r="C143" s="3" t="str">
        <f>"202100521"</f>
        <v>202100521</v>
      </c>
      <c r="D143" s="3">
        <v>52.5</v>
      </c>
    </row>
    <row r="144" ht="14.1" customHeight="1" spans="1:4">
      <c r="A144" s="3" t="str">
        <f t="shared" si="2"/>
        <v>01</v>
      </c>
      <c r="B144" s="3" t="s">
        <v>5</v>
      </c>
      <c r="C144" s="3" t="str">
        <f>"202100522"</f>
        <v>202100522</v>
      </c>
      <c r="D144" s="3">
        <v>59.5</v>
      </c>
    </row>
    <row r="145" ht="14.1" customHeight="1" spans="1:4">
      <c r="A145" s="3" t="str">
        <f t="shared" si="2"/>
        <v>01</v>
      </c>
      <c r="B145" s="3" t="s">
        <v>5</v>
      </c>
      <c r="C145" s="3" t="str">
        <f>"202100523"</f>
        <v>202100523</v>
      </c>
      <c r="D145" s="3">
        <v>52</v>
      </c>
    </row>
    <row r="146" ht="14.1" customHeight="1" spans="1:4">
      <c r="A146" s="3" t="str">
        <f t="shared" si="2"/>
        <v>01</v>
      </c>
      <c r="B146" s="3" t="s">
        <v>5</v>
      </c>
      <c r="C146" s="3" t="str">
        <f>"202100524"</f>
        <v>202100524</v>
      </c>
      <c r="D146" s="3">
        <v>55.5</v>
      </c>
    </row>
    <row r="147" ht="14.1" customHeight="1" spans="1:4">
      <c r="A147" s="3" t="str">
        <f t="shared" si="2"/>
        <v>01</v>
      </c>
      <c r="B147" s="3" t="s">
        <v>5</v>
      </c>
      <c r="C147" s="3" t="str">
        <f>"202100525"</f>
        <v>202100525</v>
      </c>
      <c r="D147" s="3" t="s">
        <v>6</v>
      </c>
    </row>
    <row r="148" ht="14.1" customHeight="1" spans="1:4">
      <c r="A148" s="3" t="str">
        <f t="shared" si="2"/>
        <v>01</v>
      </c>
      <c r="B148" s="3" t="s">
        <v>5</v>
      </c>
      <c r="C148" s="3" t="str">
        <f>"202100526"</f>
        <v>202100526</v>
      </c>
      <c r="D148" s="3">
        <v>59.5</v>
      </c>
    </row>
    <row r="149" ht="14.1" customHeight="1" spans="1:4">
      <c r="A149" s="3" t="str">
        <f t="shared" si="2"/>
        <v>01</v>
      </c>
      <c r="B149" s="3" t="s">
        <v>5</v>
      </c>
      <c r="C149" s="3" t="str">
        <f>"202100527"</f>
        <v>202100527</v>
      </c>
      <c r="D149" s="3" t="s">
        <v>6</v>
      </c>
    </row>
    <row r="150" ht="14.1" customHeight="1" spans="1:4">
      <c r="A150" s="3" t="str">
        <f t="shared" si="2"/>
        <v>01</v>
      </c>
      <c r="B150" s="3" t="s">
        <v>5</v>
      </c>
      <c r="C150" s="3" t="str">
        <f>"202100528"</f>
        <v>202100528</v>
      </c>
      <c r="D150" s="3" t="s">
        <v>6</v>
      </c>
    </row>
    <row r="151" ht="40.2" customHeight="1" spans="1:4">
      <c r="A151" s="3" t="str">
        <f t="shared" si="2"/>
        <v>01</v>
      </c>
      <c r="B151" s="3" t="s">
        <v>5</v>
      </c>
      <c r="C151" s="3" t="str">
        <f>"202100529"</f>
        <v>202100529</v>
      </c>
      <c r="D151" s="3">
        <v>43.5</v>
      </c>
    </row>
    <row r="152" ht="14.1" customHeight="1" spans="1:4">
      <c r="A152" s="3" t="str">
        <f t="shared" si="2"/>
        <v>01</v>
      </c>
      <c r="B152" s="3" t="s">
        <v>5</v>
      </c>
      <c r="C152" s="3" t="str">
        <f>"202100530"</f>
        <v>202100530</v>
      </c>
      <c r="D152" s="3">
        <v>57.5</v>
      </c>
    </row>
    <row r="153" ht="14.1" customHeight="1" spans="1:4">
      <c r="A153" s="3" t="str">
        <f t="shared" si="2"/>
        <v>01</v>
      </c>
      <c r="B153" s="3" t="s">
        <v>5</v>
      </c>
      <c r="C153" s="3" t="str">
        <f>"202100601"</f>
        <v>202100601</v>
      </c>
      <c r="D153" s="3" t="s">
        <v>6</v>
      </c>
    </row>
    <row r="154" ht="14.1" customHeight="1" spans="1:4">
      <c r="A154" s="3" t="str">
        <f t="shared" si="2"/>
        <v>01</v>
      </c>
      <c r="B154" s="3" t="s">
        <v>5</v>
      </c>
      <c r="C154" s="3" t="str">
        <f>"202100602"</f>
        <v>202100602</v>
      </c>
      <c r="D154" s="3" t="s">
        <v>6</v>
      </c>
    </row>
    <row r="155" ht="14.1" customHeight="1" spans="1:4">
      <c r="A155" s="3" t="str">
        <f t="shared" si="2"/>
        <v>01</v>
      </c>
      <c r="B155" s="3" t="s">
        <v>5</v>
      </c>
      <c r="C155" s="3" t="str">
        <f>"202100603"</f>
        <v>202100603</v>
      </c>
      <c r="D155" s="3" t="s">
        <v>6</v>
      </c>
    </row>
    <row r="156" ht="14.1" customHeight="1" spans="1:4">
      <c r="A156" s="3" t="str">
        <f t="shared" si="2"/>
        <v>01</v>
      </c>
      <c r="B156" s="3" t="s">
        <v>5</v>
      </c>
      <c r="C156" s="3" t="str">
        <f>"202100604"</f>
        <v>202100604</v>
      </c>
      <c r="D156" s="3" t="s">
        <v>6</v>
      </c>
    </row>
    <row r="157" ht="14.1" customHeight="1" spans="1:4">
      <c r="A157" s="3" t="str">
        <f t="shared" si="2"/>
        <v>01</v>
      </c>
      <c r="B157" s="3" t="s">
        <v>5</v>
      </c>
      <c r="C157" s="3" t="str">
        <f>"202100605"</f>
        <v>202100605</v>
      </c>
      <c r="D157" s="3">
        <v>52</v>
      </c>
    </row>
    <row r="158" ht="14.1" customHeight="1" spans="1:4">
      <c r="A158" s="3" t="str">
        <f t="shared" si="2"/>
        <v>01</v>
      </c>
      <c r="B158" s="3" t="s">
        <v>5</v>
      </c>
      <c r="C158" s="3" t="str">
        <f>"202100606"</f>
        <v>202100606</v>
      </c>
      <c r="D158" s="3">
        <v>59</v>
      </c>
    </row>
    <row r="159" ht="14.1" customHeight="1" spans="1:4">
      <c r="A159" s="3" t="str">
        <f t="shared" si="2"/>
        <v>01</v>
      </c>
      <c r="B159" s="3" t="s">
        <v>5</v>
      </c>
      <c r="C159" s="3" t="str">
        <f>"202100607"</f>
        <v>202100607</v>
      </c>
      <c r="D159" s="3">
        <v>69.5</v>
      </c>
    </row>
    <row r="160" ht="14.1" customHeight="1" spans="1:4">
      <c r="A160" s="3" t="str">
        <f t="shared" si="2"/>
        <v>01</v>
      </c>
      <c r="B160" s="3" t="s">
        <v>5</v>
      </c>
      <c r="C160" s="3" t="str">
        <f>"202100608"</f>
        <v>202100608</v>
      </c>
      <c r="D160" s="3">
        <v>63.5</v>
      </c>
    </row>
    <row r="161" ht="14.1" customHeight="1" spans="1:4">
      <c r="A161" s="3" t="str">
        <f t="shared" si="2"/>
        <v>01</v>
      </c>
      <c r="B161" s="3" t="s">
        <v>5</v>
      </c>
      <c r="C161" s="3" t="str">
        <f>"202100609"</f>
        <v>202100609</v>
      </c>
      <c r="D161" s="3" t="s">
        <v>6</v>
      </c>
    </row>
    <row r="162" ht="14.1" customHeight="1" spans="1:4">
      <c r="A162" s="3" t="str">
        <f t="shared" si="2"/>
        <v>01</v>
      </c>
      <c r="B162" s="3" t="s">
        <v>5</v>
      </c>
      <c r="C162" s="3" t="str">
        <f>"202100610"</f>
        <v>202100610</v>
      </c>
      <c r="D162" s="3">
        <v>64.5</v>
      </c>
    </row>
    <row r="163" ht="14.1" customHeight="1" spans="1:4">
      <c r="A163" s="3" t="str">
        <f t="shared" si="2"/>
        <v>01</v>
      </c>
      <c r="B163" s="3" t="s">
        <v>5</v>
      </c>
      <c r="C163" s="3" t="str">
        <f>"202100611"</f>
        <v>202100611</v>
      </c>
      <c r="D163" s="3">
        <v>59</v>
      </c>
    </row>
    <row r="164" ht="14.1" customHeight="1" spans="1:4">
      <c r="A164" s="3" t="str">
        <f t="shared" si="2"/>
        <v>01</v>
      </c>
      <c r="B164" s="3" t="s">
        <v>5</v>
      </c>
      <c r="C164" s="3" t="str">
        <f>"202100612"</f>
        <v>202100612</v>
      </c>
      <c r="D164" s="3">
        <v>68.5</v>
      </c>
    </row>
    <row r="165" ht="14.1" customHeight="1" spans="1:4">
      <c r="A165" s="3" t="str">
        <f t="shared" si="2"/>
        <v>01</v>
      </c>
      <c r="B165" s="3" t="s">
        <v>5</v>
      </c>
      <c r="C165" s="3" t="str">
        <f>"202100613"</f>
        <v>202100613</v>
      </c>
      <c r="D165" s="3">
        <v>61.5</v>
      </c>
    </row>
    <row r="166" ht="14.1" customHeight="1" spans="1:4">
      <c r="A166" s="3" t="str">
        <f t="shared" si="2"/>
        <v>01</v>
      </c>
      <c r="B166" s="3" t="s">
        <v>5</v>
      </c>
      <c r="C166" s="3" t="str">
        <f>"202100614"</f>
        <v>202100614</v>
      </c>
      <c r="D166" s="3">
        <v>51.5</v>
      </c>
    </row>
    <row r="167" ht="14.1" customHeight="1" spans="1:4">
      <c r="A167" s="3" t="str">
        <f t="shared" si="2"/>
        <v>01</v>
      </c>
      <c r="B167" s="3" t="s">
        <v>5</v>
      </c>
      <c r="C167" s="3" t="str">
        <f>"202100615"</f>
        <v>202100615</v>
      </c>
      <c r="D167" s="3" t="s">
        <v>6</v>
      </c>
    </row>
    <row r="168" ht="14.1" customHeight="1" spans="1:4">
      <c r="A168" s="3" t="str">
        <f t="shared" si="2"/>
        <v>01</v>
      </c>
      <c r="B168" s="3" t="s">
        <v>5</v>
      </c>
      <c r="C168" s="3" t="str">
        <f>"202100616"</f>
        <v>202100616</v>
      </c>
      <c r="D168" s="3">
        <v>38</v>
      </c>
    </row>
    <row r="169" ht="14.1" customHeight="1" spans="1:4">
      <c r="A169" s="3" t="str">
        <f t="shared" si="2"/>
        <v>01</v>
      </c>
      <c r="B169" s="3" t="s">
        <v>5</v>
      </c>
      <c r="C169" s="3" t="str">
        <f>"202100617"</f>
        <v>202100617</v>
      </c>
      <c r="D169" s="3">
        <v>43</v>
      </c>
    </row>
    <row r="170" ht="14.1" customHeight="1" spans="1:4">
      <c r="A170" s="3" t="str">
        <f t="shared" si="2"/>
        <v>01</v>
      </c>
      <c r="B170" s="3" t="s">
        <v>5</v>
      </c>
      <c r="C170" s="3" t="str">
        <f>"202100618"</f>
        <v>202100618</v>
      </c>
      <c r="D170" s="3">
        <v>58</v>
      </c>
    </row>
    <row r="171" ht="14.1" customHeight="1" spans="1:4">
      <c r="A171" s="3" t="str">
        <f t="shared" si="2"/>
        <v>01</v>
      </c>
      <c r="B171" s="3" t="s">
        <v>5</v>
      </c>
      <c r="C171" s="3" t="str">
        <f>"202100619"</f>
        <v>202100619</v>
      </c>
      <c r="D171" s="3">
        <v>66</v>
      </c>
    </row>
    <row r="172" ht="14.1" customHeight="1" spans="1:4">
      <c r="A172" s="3" t="str">
        <f t="shared" si="2"/>
        <v>01</v>
      </c>
      <c r="B172" s="3" t="s">
        <v>5</v>
      </c>
      <c r="C172" s="3" t="str">
        <f>"202100620"</f>
        <v>202100620</v>
      </c>
      <c r="D172" s="3">
        <v>56</v>
      </c>
    </row>
    <row r="173" ht="14.1" customHeight="1" spans="1:4">
      <c r="A173" s="3" t="str">
        <f t="shared" si="2"/>
        <v>01</v>
      </c>
      <c r="B173" s="3" t="s">
        <v>5</v>
      </c>
      <c r="C173" s="3" t="str">
        <f>"202100621"</f>
        <v>202100621</v>
      </c>
      <c r="D173" s="3" t="s">
        <v>6</v>
      </c>
    </row>
    <row r="174" ht="14.1" customHeight="1" spans="1:4">
      <c r="A174" s="3" t="str">
        <f t="shared" si="2"/>
        <v>01</v>
      </c>
      <c r="B174" s="3" t="s">
        <v>5</v>
      </c>
      <c r="C174" s="3" t="str">
        <f>"202100622"</f>
        <v>202100622</v>
      </c>
      <c r="D174" s="3" t="s">
        <v>6</v>
      </c>
    </row>
    <row r="175" ht="14.1" customHeight="1" spans="1:4">
      <c r="A175" s="3" t="str">
        <f t="shared" si="2"/>
        <v>01</v>
      </c>
      <c r="B175" s="3" t="s">
        <v>5</v>
      </c>
      <c r="C175" s="3" t="str">
        <f>"202100623"</f>
        <v>202100623</v>
      </c>
      <c r="D175" s="3" t="s">
        <v>6</v>
      </c>
    </row>
    <row r="176" ht="14.1" customHeight="1" spans="1:4">
      <c r="A176" s="3" t="str">
        <f t="shared" si="2"/>
        <v>01</v>
      </c>
      <c r="B176" s="3" t="s">
        <v>5</v>
      </c>
      <c r="C176" s="3" t="str">
        <f>"202100624"</f>
        <v>202100624</v>
      </c>
      <c r="D176" s="3">
        <v>37.5</v>
      </c>
    </row>
    <row r="177" ht="14.1" customHeight="1" spans="1:4">
      <c r="A177" s="3" t="str">
        <f t="shared" si="2"/>
        <v>01</v>
      </c>
      <c r="B177" s="3" t="s">
        <v>5</v>
      </c>
      <c r="C177" s="3" t="str">
        <f>"202100625"</f>
        <v>202100625</v>
      </c>
      <c r="D177" s="3">
        <v>57.5</v>
      </c>
    </row>
    <row r="178" ht="14.1" customHeight="1" spans="1:4">
      <c r="A178" s="3" t="str">
        <f t="shared" si="2"/>
        <v>01</v>
      </c>
      <c r="B178" s="3" t="s">
        <v>5</v>
      </c>
      <c r="C178" s="3" t="str">
        <f>"202100626"</f>
        <v>202100626</v>
      </c>
      <c r="D178" s="3" t="s">
        <v>6</v>
      </c>
    </row>
    <row r="179" ht="14.1" customHeight="1" spans="1:4">
      <c r="A179" s="3" t="str">
        <f t="shared" si="2"/>
        <v>01</v>
      </c>
      <c r="B179" s="3" t="s">
        <v>5</v>
      </c>
      <c r="C179" s="3" t="str">
        <f>"202100627"</f>
        <v>202100627</v>
      </c>
      <c r="D179" s="3">
        <v>56</v>
      </c>
    </row>
    <row r="180" ht="14.1" customHeight="1" spans="1:4">
      <c r="A180" s="3" t="str">
        <f t="shared" si="2"/>
        <v>01</v>
      </c>
      <c r="B180" s="3" t="s">
        <v>5</v>
      </c>
      <c r="C180" s="3" t="str">
        <f>"202100628"</f>
        <v>202100628</v>
      </c>
      <c r="D180" s="3">
        <v>64</v>
      </c>
    </row>
    <row r="181" ht="14.1" customHeight="1" spans="1:4">
      <c r="A181" s="3" t="str">
        <f t="shared" si="2"/>
        <v>01</v>
      </c>
      <c r="B181" s="3" t="s">
        <v>5</v>
      </c>
      <c r="C181" s="3" t="str">
        <f>"202100629"</f>
        <v>202100629</v>
      </c>
      <c r="D181" s="3">
        <v>59.5</v>
      </c>
    </row>
    <row r="182" ht="14.1" customHeight="1" spans="1:4">
      <c r="A182" s="3" t="str">
        <f t="shared" si="2"/>
        <v>01</v>
      </c>
      <c r="B182" s="3" t="s">
        <v>5</v>
      </c>
      <c r="C182" s="3" t="str">
        <f>"202100630"</f>
        <v>202100630</v>
      </c>
      <c r="D182" s="3">
        <v>58</v>
      </c>
    </row>
    <row r="183" ht="14.1" customHeight="1" spans="1:4">
      <c r="A183" s="3" t="str">
        <f t="shared" si="2"/>
        <v>01</v>
      </c>
      <c r="B183" s="3" t="s">
        <v>5</v>
      </c>
      <c r="C183" s="3" t="str">
        <f>"202100701"</f>
        <v>202100701</v>
      </c>
      <c r="D183" s="3" t="s">
        <v>6</v>
      </c>
    </row>
    <row r="184" ht="14.1" customHeight="1" spans="1:4">
      <c r="A184" s="3" t="str">
        <f t="shared" si="2"/>
        <v>01</v>
      </c>
      <c r="B184" s="3" t="s">
        <v>5</v>
      </c>
      <c r="C184" s="3" t="str">
        <f>"202100702"</f>
        <v>202100702</v>
      </c>
      <c r="D184" s="3">
        <v>44</v>
      </c>
    </row>
    <row r="185" ht="14.1" customHeight="1" spans="1:4">
      <c r="A185" s="3" t="str">
        <f t="shared" si="2"/>
        <v>01</v>
      </c>
      <c r="B185" s="3" t="s">
        <v>5</v>
      </c>
      <c r="C185" s="3" t="str">
        <f>"202100703"</f>
        <v>202100703</v>
      </c>
      <c r="D185" s="3">
        <v>53.5</v>
      </c>
    </row>
    <row r="186" ht="14.1" customHeight="1" spans="1:4">
      <c r="A186" s="3" t="str">
        <f t="shared" si="2"/>
        <v>01</v>
      </c>
      <c r="B186" s="3" t="s">
        <v>5</v>
      </c>
      <c r="C186" s="3" t="str">
        <f>"202100704"</f>
        <v>202100704</v>
      </c>
      <c r="D186" s="3" t="s">
        <v>6</v>
      </c>
    </row>
    <row r="187" ht="14.1" customHeight="1" spans="1:4">
      <c r="A187" s="3" t="str">
        <f t="shared" si="2"/>
        <v>01</v>
      </c>
      <c r="B187" s="3" t="s">
        <v>5</v>
      </c>
      <c r="C187" s="3" t="str">
        <f>"202100705"</f>
        <v>202100705</v>
      </c>
      <c r="D187" s="3">
        <v>52</v>
      </c>
    </row>
    <row r="188" ht="14.1" customHeight="1" spans="1:4">
      <c r="A188" s="3" t="str">
        <f t="shared" si="2"/>
        <v>01</v>
      </c>
      <c r="B188" s="3" t="s">
        <v>5</v>
      </c>
      <c r="C188" s="3" t="str">
        <f>"202100706"</f>
        <v>202100706</v>
      </c>
      <c r="D188" s="3">
        <v>59.5</v>
      </c>
    </row>
    <row r="189" ht="14.1" customHeight="1" spans="1:4">
      <c r="A189" s="3" t="str">
        <f t="shared" si="2"/>
        <v>01</v>
      </c>
      <c r="B189" s="3" t="s">
        <v>5</v>
      </c>
      <c r="C189" s="3" t="str">
        <f>"202100707"</f>
        <v>202100707</v>
      </c>
      <c r="D189" s="3">
        <v>63.5</v>
      </c>
    </row>
    <row r="190" ht="14.1" customHeight="1" spans="1:4">
      <c r="A190" s="3" t="str">
        <f t="shared" si="2"/>
        <v>01</v>
      </c>
      <c r="B190" s="3" t="s">
        <v>5</v>
      </c>
      <c r="C190" s="3" t="str">
        <f>"202100708"</f>
        <v>202100708</v>
      </c>
      <c r="D190" s="3" t="s">
        <v>6</v>
      </c>
    </row>
    <row r="191" ht="14.1" customHeight="1" spans="1:4">
      <c r="A191" s="3" t="str">
        <f t="shared" si="2"/>
        <v>01</v>
      </c>
      <c r="B191" s="3" t="s">
        <v>5</v>
      </c>
      <c r="C191" s="3" t="str">
        <f>"202100709"</f>
        <v>202100709</v>
      </c>
      <c r="D191" s="3">
        <v>65</v>
      </c>
    </row>
    <row r="192" ht="14.1" customHeight="1" spans="1:4">
      <c r="A192" s="3" t="str">
        <f t="shared" si="2"/>
        <v>01</v>
      </c>
      <c r="B192" s="3" t="s">
        <v>5</v>
      </c>
      <c r="C192" s="3" t="str">
        <f>"202100710"</f>
        <v>202100710</v>
      </c>
      <c r="D192" s="3">
        <v>64.5</v>
      </c>
    </row>
    <row r="193" ht="14.1" customHeight="1" spans="1:4">
      <c r="A193" s="3" t="str">
        <f t="shared" si="2"/>
        <v>01</v>
      </c>
      <c r="B193" s="3" t="s">
        <v>5</v>
      </c>
      <c r="C193" s="3" t="str">
        <f>"202100711"</f>
        <v>202100711</v>
      </c>
      <c r="D193" s="3">
        <v>63</v>
      </c>
    </row>
    <row r="194" ht="14.1" customHeight="1" spans="1:4">
      <c r="A194" s="3" t="str">
        <f t="shared" si="2"/>
        <v>01</v>
      </c>
      <c r="B194" s="3" t="s">
        <v>5</v>
      </c>
      <c r="C194" s="3" t="str">
        <f>"202100712"</f>
        <v>202100712</v>
      </c>
      <c r="D194" s="3" t="s">
        <v>6</v>
      </c>
    </row>
    <row r="195" ht="14.1" customHeight="1" spans="1:4">
      <c r="A195" s="3" t="str">
        <f t="shared" ref="A195:A214" si="3">"01"</f>
        <v>01</v>
      </c>
      <c r="B195" s="3" t="s">
        <v>5</v>
      </c>
      <c r="C195" s="3" t="str">
        <f>"202100713"</f>
        <v>202100713</v>
      </c>
      <c r="D195" s="3">
        <v>57.5</v>
      </c>
    </row>
    <row r="196" ht="14.1" customHeight="1" spans="1:4">
      <c r="A196" s="3" t="str">
        <f t="shared" si="3"/>
        <v>01</v>
      </c>
      <c r="B196" s="3" t="s">
        <v>5</v>
      </c>
      <c r="C196" s="3" t="str">
        <f>"202100714"</f>
        <v>202100714</v>
      </c>
      <c r="D196" s="3">
        <v>57.5</v>
      </c>
    </row>
    <row r="197" ht="14.1" customHeight="1" spans="1:4">
      <c r="A197" s="3" t="str">
        <f t="shared" si="3"/>
        <v>01</v>
      </c>
      <c r="B197" s="3" t="s">
        <v>5</v>
      </c>
      <c r="C197" s="3" t="str">
        <f>"202100715"</f>
        <v>202100715</v>
      </c>
      <c r="D197" s="3">
        <v>53.5</v>
      </c>
    </row>
    <row r="198" ht="14.1" customHeight="1" spans="1:4">
      <c r="A198" s="3" t="str">
        <f t="shared" si="3"/>
        <v>01</v>
      </c>
      <c r="B198" s="3" t="s">
        <v>5</v>
      </c>
      <c r="C198" s="3" t="str">
        <f>"202100716"</f>
        <v>202100716</v>
      </c>
      <c r="D198" s="3" t="s">
        <v>6</v>
      </c>
    </row>
    <row r="199" ht="14.1" customHeight="1" spans="1:4">
      <c r="A199" s="3" t="str">
        <f t="shared" si="3"/>
        <v>01</v>
      </c>
      <c r="B199" s="3" t="s">
        <v>5</v>
      </c>
      <c r="C199" s="3" t="str">
        <f>"202100717"</f>
        <v>202100717</v>
      </c>
      <c r="D199" s="3" t="s">
        <v>6</v>
      </c>
    </row>
    <row r="200" ht="14.1" customHeight="1" spans="1:4">
      <c r="A200" s="3" t="str">
        <f t="shared" si="3"/>
        <v>01</v>
      </c>
      <c r="B200" s="3" t="s">
        <v>5</v>
      </c>
      <c r="C200" s="3" t="str">
        <f>"202100718"</f>
        <v>202100718</v>
      </c>
      <c r="D200" s="3" t="s">
        <v>6</v>
      </c>
    </row>
    <row r="201" ht="14.1" customHeight="1" spans="1:4">
      <c r="A201" s="3" t="str">
        <f t="shared" si="3"/>
        <v>01</v>
      </c>
      <c r="B201" s="3" t="s">
        <v>5</v>
      </c>
      <c r="C201" s="3" t="str">
        <f>"202100719"</f>
        <v>202100719</v>
      </c>
      <c r="D201" s="3">
        <v>62.5</v>
      </c>
    </row>
    <row r="202" ht="14.1" customHeight="1" spans="1:4">
      <c r="A202" s="3" t="str">
        <f t="shared" si="3"/>
        <v>01</v>
      </c>
      <c r="B202" s="3" t="s">
        <v>5</v>
      </c>
      <c r="C202" s="3" t="str">
        <f>"202100720"</f>
        <v>202100720</v>
      </c>
      <c r="D202" s="3">
        <v>67</v>
      </c>
    </row>
    <row r="203" ht="14.1" customHeight="1" spans="1:4">
      <c r="A203" s="3" t="str">
        <f t="shared" si="3"/>
        <v>01</v>
      </c>
      <c r="B203" s="3" t="s">
        <v>5</v>
      </c>
      <c r="C203" s="3" t="str">
        <f>"202100721"</f>
        <v>202100721</v>
      </c>
      <c r="D203" s="3">
        <v>53.5</v>
      </c>
    </row>
    <row r="204" ht="14.1" customHeight="1" spans="1:4">
      <c r="A204" s="3" t="str">
        <f t="shared" si="3"/>
        <v>01</v>
      </c>
      <c r="B204" s="3" t="s">
        <v>5</v>
      </c>
      <c r="C204" s="3" t="str">
        <f>"202100722"</f>
        <v>202100722</v>
      </c>
      <c r="D204" s="3">
        <v>55.5</v>
      </c>
    </row>
    <row r="205" ht="14.1" customHeight="1" spans="1:4">
      <c r="A205" s="3" t="str">
        <f t="shared" si="3"/>
        <v>01</v>
      </c>
      <c r="B205" s="3" t="s">
        <v>5</v>
      </c>
      <c r="C205" s="3" t="str">
        <f>"202100723"</f>
        <v>202100723</v>
      </c>
      <c r="D205" s="3" t="s">
        <v>6</v>
      </c>
    </row>
    <row r="206" ht="14.1" customHeight="1" spans="1:4">
      <c r="A206" s="3" t="str">
        <f t="shared" si="3"/>
        <v>01</v>
      </c>
      <c r="B206" s="3" t="s">
        <v>5</v>
      </c>
      <c r="C206" s="3" t="str">
        <f>"202100724"</f>
        <v>202100724</v>
      </c>
      <c r="D206" s="3">
        <v>59.5</v>
      </c>
    </row>
    <row r="207" ht="14.1" customHeight="1" spans="1:4">
      <c r="A207" s="3" t="str">
        <f t="shared" si="3"/>
        <v>01</v>
      </c>
      <c r="B207" s="3" t="s">
        <v>5</v>
      </c>
      <c r="C207" s="3" t="str">
        <f>"202100725"</f>
        <v>202100725</v>
      </c>
      <c r="D207" s="3">
        <v>50</v>
      </c>
    </row>
    <row r="208" ht="14.1" customHeight="1" spans="1:4">
      <c r="A208" s="3" t="str">
        <f t="shared" si="3"/>
        <v>01</v>
      </c>
      <c r="B208" s="3" t="s">
        <v>5</v>
      </c>
      <c r="C208" s="3" t="str">
        <f>"202100726"</f>
        <v>202100726</v>
      </c>
      <c r="D208" s="3" t="s">
        <v>6</v>
      </c>
    </row>
    <row r="209" ht="14.1" customHeight="1" spans="1:4">
      <c r="A209" s="3" t="str">
        <f t="shared" si="3"/>
        <v>01</v>
      </c>
      <c r="B209" s="3" t="s">
        <v>5</v>
      </c>
      <c r="C209" s="3" t="str">
        <f>"202100727"</f>
        <v>202100727</v>
      </c>
      <c r="D209" s="3">
        <v>69.5</v>
      </c>
    </row>
    <row r="210" ht="14.1" customHeight="1" spans="1:4">
      <c r="A210" s="3" t="str">
        <f t="shared" si="3"/>
        <v>01</v>
      </c>
      <c r="B210" s="3" t="s">
        <v>5</v>
      </c>
      <c r="C210" s="3" t="str">
        <f>"202100728"</f>
        <v>202100728</v>
      </c>
      <c r="D210" s="3" t="s">
        <v>6</v>
      </c>
    </row>
    <row r="211" ht="14.1" customHeight="1" spans="1:4">
      <c r="A211" s="3" t="str">
        <f t="shared" si="3"/>
        <v>01</v>
      </c>
      <c r="B211" s="3" t="s">
        <v>5</v>
      </c>
      <c r="C211" s="3" t="str">
        <f>"202100729"</f>
        <v>202100729</v>
      </c>
      <c r="D211" s="3" t="s">
        <v>6</v>
      </c>
    </row>
    <row r="212" ht="14.1" customHeight="1" spans="1:4">
      <c r="A212" s="3" t="str">
        <f t="shared" si="3"/>
        <v>01</v>
      </c>
      <c r="B212" s="3" t="s">
        <v>5</v>
      </c>
      <c r="C212" s="3" t="str">
        <f>"202100730"</f>
        <v>202100730</v>
      </c>
      <c r="D212" s="3" t="s">
        <v>6</v>
      </c>
    </row>
    <row r="213" ht="14.1" customHeight="1" spans="1:4">
      <c r="A213" s="3" t="str">
        <f t="shared" si="3"/>
        <v>01</v>
      </c>
      <c r="B213" s="3" t="s">
        <v>5</v>
      </c>
      <c r="C213" s="3" t="str">
        <f>"202100801"</f>
        <v>202100801</v>
      </c>
      <c r="D213" s="3">
        <v>59.5</v>
      </c>
    </row>
    <row r="214" ht="14.1" customHeight="1" spans="1:4">
      <c r="A214" s="3" t="str">
        <f t="shared" si="3"/>
        <v>01</v>
      </c>
      <c r="B214" s="3" t="s">
        <v>5</v>
      </c>
      <c r="C214" s="3" t="str">
        <f>"202100802"</f>
        <v>202100802</v>
      </c>
      <c r="D214" s="3">
        <v>68</v>
      </c>
    </row>
    <row r="215" ht="14.1" customHeight="1" spans="1:4">
      <c r="A215" s="3" t="str">
        <f t="shared" ref="A215:A278" si="4">"02"</f>
        <v>02</v>
      </c>
      <c r="B215" s="3" t="s">
        <v>5</v>
      </c>
      <c r="C215" s="3" t="str">
        <f>"202100803"</f>
        <v>202100803</v>
      </c>
      <c r="D215" s="3">
        <v>57.5</v>
      </c>
    </row>
    <row r="216" ht="14.1" customHeight="1" spans="1:4">
      <c r="A216" s="3" t="str">
        <f t="shared" si="4"/>
        <v>02</v>
      </c>
      <c r="B216" s="3" t="s">
        <v>5</v>
      </c>
      <c r="C216" s="3" t="str">
        <f>"202100804"</f>
        <v>202100804</v>
      </c>
      <c r="D216" s="3">
        <v>60.5</v>
      </c>
    </row>
    <row r="217" ht="14.1" customHeight="1" spans="1:4">
      <c r="A217" s="3" t="str">
        <f t="shared" si="4"/>
        <v>02</v>
      </c>
      <c r="B217" s="3" t="s">
        <v>5</v>
      </c>
      <c r="C217" s="3" t="str">
        <f>"202100805"</f>
        <v>202100805</v>
      </c>
      <c r="D217" s="3">
        <v>60</v>
      </c>
    </row>
    <row r="218" ht="14.1" customHeight="1" spans="1:4">
      <c r="A218" s="3" t="str">
        <f t="shared" si="4"/>
        <v>02</v>
      </c>
      <c r="B218" s="3" t="s">
        <v>5</v>
      </c>
      <c r="C218" s="3" t="str">
        <f>"202100806"</f>
        <v>202100806</v>
      </c>
      <c r="D218" s="3" t="s">
        <v>6</v>
      </c>
    </row>
    <row r="219" ht="14.1" customHeight="1" spans="1:4">
      <c r="A219" s="3" t="str">
        <f t="shared" si="4"/>
        <v>02</v>
      </c>
      <c r="B219" s="3" t="s">
        <v>5</v>
      </c>
      <c r="C219" s="3" t="str">
        <f>"202100807"</f>
        <v>202100807</v>
      </c>
      <c r="D219" s="3">
        <v>41</v>
      </c>
    </row>
    <row r="220" ht="14.1" customHeight="1" spans="1:4">
      <c r="A220" s="3" t="str">
        <f t="shared" si="4"/>
        <v>02</v>
      </c>
      <c r="B220" s="3" t="s">
        <v>5</v>
      </c>
      <c r="C220" s="3" t="str">
        <f>"202100808"</f>
        <v>202100808</v>
      </c>
      <c r="D220" s="3">
        <v>64</v>
      </c>
    </row>
    <row r="221" ht="14.1" customHeight="1" spans="1:4">
      <c r="A221" s="3" t="str">
        <f t="shared" si="4"/>
        <v>02</v>
      </c>
      <c r="B221" s="3" t="s">
        <v>5</v>
      </c>
      <c r="C221" s="3" t="str">
        <f>"202100809"</f>
        <v>202100809</v>
      </c>
      <c r="D221" s="3">
        <v>56.5</v>
      </c>
    </row>
    <row r="222" ht="14.1" customHeight="1" spans="1:4">
      <c r="A222" s="3" t="str">
        <f t="shared" si="4"/>
        <v>02</v>
      </c>
      <c r="B222" s="3" t="s">
        <v>5</v>
      </c>
      <c r="C222" s="3" t="str">
        <f>"202100810"</f>
        <v>202100810</v>
      </c>
      <c r="D222" s="3">
        <v>58</v>
      </c>
    </row>
    <row r="223" ht="14.1" customHeight="1" spans="1:4">
      <c r="A223" s="3" t="str">
        <f t="shared" si="4"/>
        <v>02</v>
      </c>
      <c r="B223" s="3" t="s">
        <v>5</v>
      </c>
      <c r="C223" s="3" t="str">
        <f>"202100811"</f>
        <v>202100811</v>
      </c>
      <c r="D223" s="3" t="s">
        <v>6</v>
      </c>
    </row>
    <row r="224" ht="14.1" customHeight="1" spans="1:4">
      <c r="A224" s="3" t="str">
        <f t="shared" si="4"/>
        <v>02</v>
      </c>
      <c r="B224" s="3" t="s">
        <v>5</v>
      </c>
      <c r="C224" s="3" t="str">
        <f>"202100812"</f>
        <v>202100812</v>
      </c>
      <c r="D224" s="3">
        <v>62</v>
      </c>
    </row>
    <row r="225" ht="14.1" customHeight="1" spans="1:4">
      <c r="A225" s="3" t="str">
        <f t="shared" si="4"/>
        <v>02</v>
      </c>
      <c r="B225" s="3" t="s">
        <v>5</v>
      </c>
      <c r="C225" s="3" t="str">
        <f>"202100813"</f>
        <v>202100813</v>
      </c>
      <c r="D225" s="3">
        <v>58.5</v>
      </c>
    </row>
    <row r="226" ht="14.1" customHeight="1" spans="1:4">
      <c r="A226" s="3" t="str">
        <f t="shared" si="4"/>
        <v>02</v>
      </c>
      <c r="B226" s="3" t="s">
        <v>5</v>
      </c>
      <c r="C226" s="3" t="str">
        <f>"202100814"</f>
        <v>202100814</v>
      </c>
      <c r="D226" s="3" t="s">
        <v>6</v>
      </c>
    </row>
    <row r="227" ht="14.1" customHeight="1" spans="1:4">
      <c r="A227" s="3" t="str">
        <f t="shared" si="4"/>
        <v>02</v>
      </c>
      <c r="B227" s="3" t="s">
        <v>5</v>
      </c>
      <c r="C227" s="3" t="str">
        <f>"202100815"</f>
        <v>202100815</v>
      </c>
      <c r="D227" s="3" t="s">
        <v>6</v>
      </c>
    </row>
    <row r="228" ht="14.1" customHeight="1" spans="1:4">
      <c r="A228" s="3" t="str">
        <f t="shared" si="4"/>
        <v>02</v>
      </c>
      <c r="B228" s="3" t="s">
        <v>5</v>
      </c>
      <c r="C228" s="3" t="str">
        <f>"202100816"</f>
        <v>202100816</v>
      </c>
      <c r="D228" s="3" t="s">
        <v>6</v>
      </c>
    </row>
    <row r="229" ht="14.1" customHeight="1" spans="1:4">
      <c r="A229" s="3" t="str">
        <f t="shared" si="4"/>
        <v>02</v>
      </c>
      <c r="B229" s="3" t="s">
        <v>5</v>
      </c>
      <c r="C229" s="3" t="str">
        <f>"202100817"</f>
        <v>202100817</v>
      </c>
      <c r="D229" s="3">
        <v>57</v>
      </c>
    </row>
    <row r="230" ht="46.2" customHeight="1" spans="1:4">
      <c r="A230" s="3" t="str">
        <f t="shared" si="4"/>
        <v>02</v>
      </c>
      <c r="B230" s="3" t="s">
        <v>5</v>
      </c>
      <c r="C230" s="3" t="str">
        <f>"202100818"</f>
        <v>202100818</v>
      </c>
      <c r="D230" s="3">
        <v>64</v>
      </c>
    </row>
    <row r="231" ht="14.1" customHeight="1" spans="1:4">
      <c r="A231" s="3" t="str">
        <f t="shared" si="4"/>
        <v>02</v>
      </c>
      <c r="B231" s="3" t="s">
        <v>5</v>
      </c>
      <c r="C231" s="3" t="str">
        <f>"202100819"</f>
        <v>202100819</v>
      </c>
      <c r="D231" s="3">
        <v>63.5</v>
      </c>
    </row>
    <row r="232" ht="14.1" customHeight="1" spans="1:4">
      <c r="A232" s="3" t="str">
        <f t="shared" si="4"/>
        <v>02</v>
      </c>
      <c r="B232" s="3" t="s">
        <v>5</v>
      </c>
      <c r="C232" s="3" t="str">
        <f>"202100820"</f>
        <v>202100820</v>
      </c>
      <c r="D232" s="3" t="s">
        <v>6</v>
      </c>
    </row>
    <row r="233" ht="14.1" customHeight="1" spans="1:4">
      <c r="A233" s="3" t="str">
        <f t="shared" si="4"/>
        <v>02</v>
      </c>
      <c r="B233" s="3" t="s">
        <v>5</v>
      </c>
      <c r="C233" s="3" t="str">
        <f>"202100821"</f>
        <v>202100821</v>
      </c>
      <c r="D233" s="3" t="s">
        <v>6</v>
      </c>
    </row>
    <row r="234" ht="14.1" customHeight="1" spans="1:4">
      <c r="A234" s="3" t="str">
        <f t="shared" si="4"/>
        <v>02</v>
      </c>
      <c r="B234" s="3" t="s">
        <v>5</v>
      </c>
      <c r="C234" s="3" t="str">
        <f>"202100822"</f>
        <v>202100822</v>
      </c>
      <c r="D234" s="3">
        <v>59</v>
      </c>
    </row>
    <row r="235" ht="14.1" customHeight="1" spans="1:4">
      <c r="A235" s="3" t="str">
        <f t="shared" si="4"/>
        <v>02</v>
      </c>
      <c r="B235" s="3" t="s">
        <v>5</v>
      </c>
      <c r="C235" s="3" t="str">
        <f>"202100823"</f>
        <v>202100823</v>
      </c>
      <c r="D235" s="3">
        <v>61</v>
      </c>
    </row>
    <row r="236" ht="14.1" customHeight="1" spans="1:4">
      <c r="A236" s="3" t="str">
        <f t="shared" si="4"/>
        <v>02</v>
      </c>
      <c r="B236" s="3" t="s">
        <v>5</v>
      </c>
      <c r="C236" s="3" t="str">
        <f>"202100824"</f>
        <v>202100824</v>
      </c>
      <c r="D236" s="3">
        <v>54</v>
      </c>
    </row>
    <row r="237" ht="14.1" customHeight="1" spans="1:4">
      <c r="A237" s="3" t="str">
        <f t="shared" si="4"/>
        <v>02</v>
      </c>
      <c r="B237" s="3" t="s">
        <v>5</v>
      </c>
      <c r="C237" s="3" t="str">
        <f>"202100825"</f>
        <v>202100825</v>
      </c>
      <c r="D237" s="3">
        <v>59.5</v>
      </c>
    </row>
    <row r="238" ht="14.1" customHeight="1" spans="1:4">
      <c r="A238" s="3" t="str">
        <f t="shared" si="4"/>
        <v>02</v>
      </c>
      <c r="B238" s="3" t="s">
        <v>5</v>
      </c>
      <c r="C238" s="3" t="str">
        <f>"202100826"</f>
        <v>202100826</v>
      </c>
      <c r="D238" s="3">
        <v>66.5</v>
      </c>
    </row>
    <row r="239" ht="14.1" customHeight="1" spans="1:4">
      <c r="A239" s="3" t="str">
        <f t="shared" si="4"/>
        <v>02</v>
      </c>
      <c r="B239" s="3" t="s">
        <v>5</v>
      </c>
      <c r="C239" s="3" t="str">
        <f>"202100827"</f>
        <v>202100827</v>
      </c>
      <c r="D239" s="3" t="s">
        <v>6</v>
      </c>
    </row>
    <row r="240" ht="14.1" customHeight="1" spans="1:4">
      <c r="A240" s="3" t="str">
        <f t="shared" si="4"/>
        <v>02</v>
      </c>
      <c r="B240" s="3" t="s">
        <v>5</v>
      </c>
      <c r="C240" s="3" t="str">
        <f>"202100828"</f>
        <v>202100828</v>
      </c>
      <c r="D240" s="3">
        <v>61</v>
      </c>
    </row>
    <row r="241" ht="14.1" customHeight="1" spans="1:4">
      <c r="A241" s="3" t="str">
        <f t="shared" si="4"/>
        <v>02</v>
      </c>
      <c r="B241" s="3" t="s">
        <v>5</v>
      </c>
      <c r="C241" s="3" t="str">
        <f>"202100829"</f>
        <v>202100829</v>
      </c>
      <c r="D241" s="3">
        <v>65.5</v>
      </c>
    </row>
    <row r="242" ht="14.1" customHeight="1" spans="1:4">
      <c r="A242" s="3" t="str">
        <f t="shared" si="4"/>
        <v>02</v>
      </c>
      <c r="B242" s="3" t="s">
        <v>5</v>
      </c>
      <c r="C242" s="3" t="str">
        <f>"202100830"</f>
        <v>202100830</v>
      </c>
      <c r="D242" s="3">
        <v>55</v>
      </c>
    </row>
    <row r="243" ht="14.1" customHeight="1" spans="1:4">
      <c r="A243" s="3" t="str">
        <f t="shared" si="4"/>
        <v>02</v>
      </c>
      <c r="B243" s="3" t="s">
        <v>5</v>
      </c>
      <c r="C243" s="3" t="str">
        <f>"202100901"</f>
        <v>202100901</v>
      </c>
      <c r="D243" s="3" t="s">
        <v>6</v>
      </c>
    </row>
    <row r="244" ht="14.1" customHeight="1" spans="1:4">
      <c r="A244" s="3" t="str">
        <f t="shared" si="4"/>
        <v>02</v>
      </c>
      <c r="B244" s="3" t="s">
        <v>5</v>
      </c>
      <c r="C244" s="3" t="str">
        <f>"202100902"</f>
        <v>202100902</v>
      </c>
      <c r="D244" s="3">
        <v>62.5</v>
      </c>
    </row>
    <row r="245" ht="14.1" customHeight="1" spans="1:4">
      <c r="A245" s="3" t="str">
        <f t="shared" si="4"/>
        <v>02</v>
      </c>
      <c r="B245" s="3" t="s">
        <v>5</v>
      </c>
      <c r="C245" s="3" t="str">
        <f>"202100903"</f>
        <v>202100903</v>
      </c>
      <c r="D245" s="3">
        <v>58</v>
      </c>
    </row>
    <row r="246" ht="14.1" customHeight="1" spans="1:4">
      <c r="A246" s="3" t="str">
        <f t="shared" si="4"/>
        <v>02</v>
      </c>
      <c r="B246" s="3" t="s">
        <v>5</v>
      </c>
      <c r="C246" s="3" t="str">
        <f>"202100904"</f>
        <v>202100904</v>
      </c>
      <c r="D246" s="3">
        <v>59.5</v>
      </c>
    </row>
    <row r="247" ht="14.1" customHeight="1" spans="1:4">
      <c r="A247" s="3" t="str">
        <f t="shared" si="4"/>
        <v>02</v>
      </c>
      <c r="B247" s="3" t="s">
        <v>5</v>
      </c>
      <c r="C247" s="3" t="str">
        <f>"202100905"</f>
        <v>202100905</v>
      </c>
      <c r="D247" s="3">
        <v>71</v>
      </c>
    </row>
    <row r="248" ht="14.1" customHeight="1" spans="1:4">
      <c r="A248" s="3" t="str">
        <f t="shared" si="4"/>
        <v>02</v>
      </c>
      <c r="B248" s="3" t="s">
        <v>5</v>
      </c>
      <c r="C248" s="3" t="str">
        <f>"202100906"</f>
        <v>202100906</v>
      </c>
      <c r="D248" s="3">
        <v>45</v>
      </c>
    </row>
    <row r="249" ht="14.1" customHeight="1" spans="1:4">
      <c r="A249" s="3" t="str">
        <f t="shared" si="4"/>
        <v>02</v>
      </c>
      <c r="B249" s="3" t="s">
        <v>5</v>
      </c>
      <c r="C249" s="3" t="str">
        <f>"202100907"</f>
        <v>202100907</v>
      </c>
      <c r="D249" s="3" t="s">
        <v>6</v>
      </c>
    </row>
    <row r="250" ht="14.1" customHeight="1" spans="1:4">
      <c r="A250" s="3" t="str">
        <f t="shared" si="4"/>
        <v>02</v>
      </c>
      <c r="B250" s="3" t="s">
        <v>5</v>
      </c>
      <c r="C250" s="3" t="str">
        <f>"202100908"</f>
        <v>202100908</v>
      </c>
      <c r="D250" s="3" t="s">
        <v>6</v>
      </c>
    </row>
    <row r="251" ht="14.1" customHeight="1" spans="1:4">
      <c r="A251" s="3" t="str">
        <f t="shared" si="4"/>
        <v>02</v>
      </c>
      <c r="B251" s="3" t="s">
        <v>5</v>
      </c>
      <c r="C251" s="3" t="str">
        <f>"202100909"</f>
        <v>202100909</v>
      </c>
      <c r="D251" s="3">
        <v>59.5</v>
      </c>
    </row>
    <row r="252" ht="14.1" customHeight="1" spans="1:4">
      <c r="A252" s="3" t="str">
        <f t="shared" si="4"/>
        <v>02</v>
      </c>
      <c r="B252" s="3" t="s">
        <v>5</v>
      </c>
      <c r="C252" s="3" t="str">
        <f>"202100910"</f>
        <v>202100910</v>
      </c>
      <c r="D252" s="3">
        <v>58</v>
      </c>
    </row>
    <row r="253" ht="14.1" customHeight="1" spans="1:4">
      <c r="A253" s="3" t="str">
        <f t="shared" si="4"/>
        <v>02</v>
      </c>
      <c r="B253" s="3" t="s">
        <v>5</v>
      </c>
      <c r="C253" s="3" t="str">
        <f>"202100911"</f>
        <v>202100911</v>
      </c>
      <c r="D253" s="3">
        <v>68.5</v>
      </c>
    </row>
    <row r="254" ht="14.1" customHeight="1" spans="1:4">
      <c r="A254" s="3" t="str">
        <f t="shared" si="4"/>
        <v>02</v>
      </c>
      <c r="B254" s="3" t="s">
        <v>5</v>
      </c>
      <c r="C254" s="3" t="str">
        <f>"202100912"</f>
        <v>202100912</v>
      </c>
      <c r="D254" s="3">
        <v>53.5</v>
      </c>
    </row>
    <row r="255" ht="14.1" customHeight="1" spans="1:4">
      <c r="A255" s="3" t="str">
        <f t="shared" si="4"/>
        <v>02</v>
      </c>
      <c r="B255" s="3" t="s">
        <v>5</v>
      </c>
      <c r="C255" s="3" t="str">
        <f>"202100913"</f>
        <v>202100913</v>
      </c>
      <c r="D255" s="3" t="s">
        <v>6</v>
      </c>
    </row>
    <row r="256" ht="14.1" customHeight="1" spans="1:4">
      <c r="A256" s="3" t="str">
        <f t="shared" si="4"/>
        <v>02</v>
      </c>
      <c r="B256" s="3" t="s">
        <v>5</v>
      </c>
      <c r="C256" s="3" t="str">
        <f>"202100914"</f>
        <v>202100914</v>
      </c>
      <c r="D256" s="3" t="s">
        <v>6</v>
      </c>
    </row>
    <row r="257" ht="14.1" customHeight="1" spans="1:4">
      <c r="A257" s="3" t="str">
        <f t="shared" si="4"/>
        <v>02</v>
      </c>
      <c r="B257" s="3" t="s">
        <v>5</v>
      </c>
      <c r="C257" s="3" t="str">
        <f>"202100915"</f>
        <v>202100915</v>
      </c>
      <c r="D257" s="3" t="s">
        <v>6</v>
      </c>
    </row>
    <row r="258" ht="14.1" customHeight="1" spans="1:4">
      <c r="A258" s="3" t="str">
        <f t="shared" si="4"/>
        <v>02</v>
      </c>
      <c r="B258" s="3" t="s">
        <v>5</v>
      </c>
      <c r="C258" s="3" t="str">
        <f>"202100916"</f>
        <v>202100916</v>
      </c>
      <c r="D258" s="3">
        <v>54.5</v>
      </c>
    </row>
    <row r="259" ht="14.1" customHeight="1" spans="1:4">
      <c r="A259" s="3" t="str">
        <f t="shared" si="4"/>
        <v>02</v>
      </c>
      <c r="B259" s="3" t="s">
        <v>5</v>
      </c>
      <c r="C259" s="3" t="str">
        <f>"202100917"</f>
        <v>202100917</v>
      </c>
      <c r="D259" s="3" t="s">
        <v>6</v>
      </c>
    </row>
    <row r="260" ht="14.1" customHeight="1" spans="1:4">
      <c r="A260" s="3" t="str">
        <f t="shared" si="4"/>
        <v>02</v>
      </c>
      <c r="B260" s="3" t="s">
        <v>5</v>
      </c>
      <c r="C260" s="3" t="str">
        <f>"202100918"</f>
        <v>202100918</v>
      </c>
      <c r="D260" s="3" t="s">
        <v>6</v>
      </c>
    </row>
    <row r="261" ht="14.1" customHeight="1" spans="1:4">
      <c r="A261" s="3" t="str">
        <f t="shared" si="4"/>
        <v>02</v>
      </c>
      <c r="B261" s="3" t="s">
        <v>5</v>
      </c>
      <c r="C261" s="3" t="str">
        <f>"202100919"</f>
        <v>202100919</v>
      </c>
      <c r="D261" s="3" t="s">
        <v>6</v>
      </c>
    </row>
    <row r="262" ht="14.1" customHeight="1" spans="1:4">
      <c r="A262" s="3" t="str">
        <f t="shared" si="4"/>
        <v>02</v>
      </c>
      <c r="B262" s="3" t="s">
        <v>5</v>
      </c>
      <c r="C262" s="3" t="str">
        <f>"202100920"</f>
        <v>202100920</v>
      </c>
      <c r="D262" s="3">
        <v>41.5</v>
      </c>
    </row>
    <row r="263" ht="14.1" customHeight="1" spans="1:4">
      <c r="A263" s="3" t="str">
        <f t="shared" si="4"/>
        <v>02</v>
      </c>
      <c r="B263" s="3" t="s">
        <v>5</v>
      </c>
      <c r="C263" s="3" t="str">
        <f>"202100921"</f>
        <v>202100921</v>
      </c>
      <c r="D263" s="3">
        <v>57</v>
      </c>
    </row>
    <row r="264" ht="14.1" customHeight="1" spans="1:4">
      <c r="A264" s="3" t="str">
        <f t="shared" si="4"/>
        <v>02</v>
      </c>
      <c r="B264" s="3" t="s">
        <v>5</v>
      </c>
      <c r="C264" s="3" t="str">
        <f>"202100922"</f>
        <v>202100922</v>
      </c>
      <c r="D264" s="3">
        <v>55</v>
      </c>
    </row>
    <row r="265" ht="14.1" customHeight="1" spans="1:4">
      <c r="A265" s="3" t="str">
        <f t="shared" si="4"/>
        <v>02</v>
      </c>
      <c r="B265" s="3" t="s">
        <v>5</v>
      </c>
      <c r="C265" s="3" t="str">
        <f>"202100923"</f>
        <v>202100923</v>
      </c>
      <c r="D265" s="3">
        <v>61</v>
      </c>
    </row>
    <row r="266" ht="14.1" customHeight="1" spans="1:4">
      <c r="A266" s="3" t="str">
        <f t="shared" si="4"/>
        <v>02</v>
      </c>
      <c r="B266" s="3" t="s">
        <v>5</v>
      </c>
      <c r="C266" s="3" t="str">
        <f>"202100924"</f>
        <v>202100924</v>
      </c>
      <c r="D266" s="3" t="s">
        <v>6</v>
      </c>
    </row>
    <row r="267" ht="14.1" customHeight="1" spans="1:4">
      <c r="A267" s="3" t="str">
        <f t="shared" si="4"/>
        <v>02</v>
      </c>
      <c r="B267" s="3" t="s">
        <v>5</v>
      </c>
      <c r="C267" s="3" t="str">
        <f>"202100925"</f>
        <v>202100925</v>
      </c>
      <c r="D267" s="3">
        <v>58.5</v>
      </c>
    </row>
    <row r="268" ht="14.1" customHeight="1" spans="1:4">
      <c r="A268" s="3" t="str">
        <f t="shared" si="4"/>
        <v>02</v>
      </c>
      <c r="B268" s="3" t="s">
        <v>5</v>
      </c>
      <c r="C268" s="3" t="str">
        <f>"202100926"</f>
        <v>202100926</v>
      </c>
      <c r="D268" s="3">
        <v>59.5</v>
      </c>
    </row>
    <row r="269" ht="14.1" customHeight="1" spans="1:4">
      <c r="A269" s="3" t="str">
        <f t="shared" si="4"/>
        <v>02</v>
      </c>
      <c r="B269" s="3" t="s">
        <v>5</v>
      </c>
      <c r="C269" s="3" t="str">
        <f>"202100927"</f>
        <v>202100927</v>
      </c>
      <c r="D269" s="3">
        <v>68.5</v>
      </c>
    </row>
    <row r="270" ht="14.1" customHeight="1" spans="1:4">
      <c r="A270" s="3" t="str">
        <f t="shared" si="4"/>
        <v>02</v>
      </c>
      <c r="B270" s="3" t="s">
        <v>5</v>
      </c>
      <c r="C270" s="3" t="str">
        <f>"202100928"</f>
        <v>202100928</v>
      </c>
      <c r="D270" s="3">
        <v>49</v>
      </c>
    </row>
    <row r="271" ht="14.1" customHeight="1" spans="1:4">
      <c r="A271" s="3" t="str">
        <f t="shared" si="4"/>
        <v>02</v>
      </c>
      <c r="B271" s="3" t="s">
        <v>5</v>
      </c>
      <c r="C271" s="3" t="str">
        <f>"202100929"</f>
        <v>202100929</v>
      </c>
      <c r="D271" s="3">
        <v>66</v>
      </c>
    </row>
    <row r="272" ht="14.1" customHeight="1" spans="1:4">
      <c r="A272" s="3" t="str">
        <f t="shared" si="4"/>
        <v>02</v>
      </c>
      <c r="B272" s="3" t="s">
        <v>5</v>
      </c>
      <c r="C272" s="3" t="str">
        <f>"202100930"</f>
        <v>202100930</v>
      </c>
      <c r="D272" s="3" t="s">
        <v>6</v>
      </c>
    </row>
    <row r="273" ht="14.1" customHeight="1" spans="1:4">
      <c r="A273" s="3" t="str">
        <f t="shared" si="4"/>
        <v>02</v>
      </c>
      <c r="B273" s="3" t="s">
        <v>5</v>
      </c>
      <c r="C273" s="3" t="str">
        <f>"202101001"</f>
        <v>202101001</v>
      </c>
      <c r="D273" s="3">
        <v>57.5</v>
      </c>
    </row>
    <row r="274" ht="14.1" customHeight="1" spans="1:4">
      <c r="A274" s="3" t="str">
        <f t="shared" si="4"/>
        <v>02</v>
      </c>
      <c r="B274" s="3" t="s">
        <v>5</v>
      </c>
      <c r="C274" s="3" t="str">
        <f>"202101002"</f>
        <v>202101002</v>
      </c>
      <c r="D274" s="3" t="s">
        <v>6</v>
      </c>
    </row>
    <row r="275" ht="14.1" customHeight="1" spans="1:4">
      <c r="A275" s="3" t="str">
        <f t="shared" si="4"/>
        <v>02</v>
      </c>
      <c r="B275" s="3" t="s">
        <v>5</v>
      </c>
      <c r="C275" s="3" t="str">
        <f>"202101003"</f>
        <v>202101003</v>
      </c>
      <c r="D275" s="3">
        <v>56.5</v>
      </c>
    </row>
    <row r="276" ht="14.1" customHeight="1" spans="1:4">
      <c r="A276" s="3" t="str">
        <f t="shared" si="4"/>
        <v>02</v>
      </c>
      <c r="B276" s="3" t="s">
        <v>5</v>
      </c>
      <c r="C276" s="3" t="str">
        <f>"202101004"</f>
        <v>202101004</v>
      </c>
      <c r="D276" s="3">
        <v>70</v>
      </c>
    </row>
    <row r="277" ht="14.1" customHeight="1" spans="1:4">
      <c r="A277" s="3" t="str">
        <f t="shared" si="4"/>
        <v>02</v>
      </c>
      <c r="B277" s="3" t="s">
        <v>5</v>
      </c>
      <c r="C277" s="3" t="str">
        <f>"202101005"</f>
        <v>202101005</v>
      </c>
      <c r="D277" s="3">
        <v>69.5</v>
      </c>
    </row>
    <row r="278" ht="14.1" customHeight="1" spans="1:4">
      <c r="A278" s="3" t="str">
        <f t="shared" si="4"/>
        <v>02</v>
      </c>
      <c r="B278" s="3" t="s">
        <v>5</v>
      </c>
      <c r="C278" s="3" t="str">
        <f>"202101006"</f>
        <v>202101006</v>
      </c>
      <c r="D278" s="3">
        <v>52</v>
      </c>
    </row>
    <row r="279" ht="14.1" customHeight="1" spans="1:4">
      <c r="A279" s="3" t="str">
        <f t="shared" ref="A279:A342" si="5">"02"</f>
        <v>02</v>
      </c>
      <c r="B279" s="3" t="s">
        <v>5</v>
      </c>
      <c r="C279" s="3" t="str">
        <f>"202101007"</f>
        <v>202101007</v>
      </c>
      <c r="D279" s="3" t="s">
        <v>6</v>
      </c>
    </row>
    <row r="280" ht="14.1" customHeight="1" spans="1:4">
      <c r="A280" s="3" t="str">
        <f t="shared" si="5"/>
        <v>02</v>
      </c>
      <c r="B280" s="3" t="s">
        <v>5</v>
      </c>
      <c r="C280" s="3" t="str">
        <f>"202101008"</f>
        <v>202101008</v>
      </c>
      <c r="D280" s="3">
        <v>55.5</v>
      </c>
    </row>
    <row r="281" ht="14.1" customHeight="1" spans="1:4">
      <c r="A281" s="3" t="str">
        <f t="shared" si="5"/>
        <v>02</v>
      </c>
      <c r="B281" s="3" t="s">
        <v>5</v>
      </c>
      <c r="C281" s="3" t="str">
        <f>"202101009"</f>
        <v>202101009</v>
      </c>
      <c r="D281" s="3">
        <v>48</v>
      </c>
    </row>
    <row r="282" ht="14.1" customHeight="1" spans="1:4">
      <c r="A282" s="3" t="str">
        <f t="shared" si="5"/>
        <v>02</v>
      </c>
      <c r="B282" s="3" t="s">
        <v>5</v>
      </c>
      <c r="C282" s="3" t="str">
        <f>"202101010"</f>
        <v>202101010</v>
      </c>
      <c r="D282" s="3">
        <v>67</v>
      </c>
    </row>
    <row r="283" ht="14.1" customHeight="1" spans="1:4">
      <c r="A283" s="3" t="str">
        <f t="shared" si="5"/>
        <v>02</v>
      </c>
      <c r="B283" s="3" t="s">
        <v>5</v>
      </c>
      <c r="C283" s="3" t="str">
        <f>"202101011"</f>
        <v>202101011</v>
      </c>
      <c r="D283" s="3" t="s">
        <v>6</v>
      </c>
    </row>
    <row r="284" ht="14.1" customHeight="1" spans="1:4">
      <c r="A284" s="3" t="str">
        <f t="shared" si="5"/>
        <v>02</v>
      </c>
      <c r="B284" s="3" t="s">
        <v>5</v>
      </c>
      <c r="C284" s="3" t="str">
        <f>"202101012"</f>
        <v>202101012</v>
      </c>
      <c r="D284" s="3">
        <v>69.5</v>
      </c>
    </row>
    <row r="285" ht="14.1" customHeight="1" spans="1:4">
      <c r="A285" s="3" t="str">
        <f t="shared" si="5"/>
        <v>02</v>
      </c>
      <c r="B285" s="3" t="s">
        <v>5</v>
      </c>
      <c r="C285" s="3" t="str">
        <f>"202101013"</f>
        <v>202101013</v>
      </c>
      <c r="D285" s="3">
        <v>56.5</v>
      </c>
    </row>
    <row r="286" ht="14.1" customHeight="1" spans="1:4">
      <c r="A286" s="3" t="str">
        <f t="shared" si="5"/>
        <v>02</v>
      </c>
      <c r="B286" s="3" t="s">
        <v>5</v>
      </c>
      <c r="C286" s="3" t="str">
        <f>"202101014"</f>
        <v>202101014</v>
      </c>
      <c r="D286" s="3">
        <v>56</v>
      </c>
    </row>
    <row r="287" ht="14.1" customHeight="1" spans="1:4">
      <c r="A287" s="3" t="str">
        <f t="shared" si="5"/>
        <v>02</v>
      </c>
      <c r="B287" s="3" t="s">
        <v>5</v>
      </c>
      <c r="C287" s="3" t="str">
        <f>"202101015"</f>
        <v>202101015</v>
      </c>
      <c r="D287" s="3" t="s">
        <v>6</v>
      </c>
    </row>
    <row r="288" ht="14.1" customHeight="1" spans="1:4">
      <c r="A288" s="3" t="str">
        <f t="shared" si="5"/>
        <v>02</v>
      </c>
      <c r="B288" s="3" t="s">
        <v>5</v>
      </c>
      <c r="C288" s="3" t="str">
        <f>"202101016"</f>
        <v>202101016</v>
      </c>
      <c r="D288" s="3">
        <v>58.5</v>
      </c>
    </row>
    <row r="289" ht="14.1" customHeight="1" spans="1:4">
      <c r="A289" s="3" t="str">
        <f t="shared" si="5"/>
        <v>02</v>
      </c>
      <c r="B289" s="3" t="s">
        <v>5</v>
      </c>
      <c r="C289" s="3" t="str">
        <f>"202101017"</f>
        <v>202101017</v>
      </c>
      <c r="D289" s="3" t="s">
        <v>6</v>
      </c>
    </row>
    <row r="290" ht="14.1" customHeight="1" spans="1:4">
      <c r="A290" s="3" t="str">
        <f t="shared" si="5"/>
        <v>02</v>
      </c>
      <c r="B290" s="3" t="s">
        <v>5</v>
      </c>
      <c r="C290" s="3" t="str">
        <f>"202101018"</f>
        <v>202101018</v>
      </c>
      <c r="D290" s="3" t="s">
        <v>6</v>
      </c>
    </row>
    <row r="291" ht="14.1" customHeight="1" spans="1:4">
      <c r="A291" s="3" t="str">
        <f t="shared" si="5"/>
        <v>02</v>
      </c>
      <c r="B291" s="3" t="s">
        <v>5</v>
      </c>
      <c r="C291" s="3" t="str">
        <f>"202101019"</f>
        <v>202101019</v>
      </c>
      <c r="D291" s="3">
        <v>62</v>
      </c>
    </row>
    <row r="292" ht="14.1" customHeight="1" spans="1:4">
      <c r="A292" s="3" t="str">
        <f t="shared" si="5"/>
        <v>02</v>
      </c>
      <c r="B292" s="3" t="s">
        <v>5</v>
      </c>
      <c r="C292" s="3" t="str">
        <f>"202101020"</f>
        <v>202101020</v>
      </c>
      <c r="D292" s="3">
        <v>31</v>
      </c>
    </row>
    <row r="293" ht="14.1" customHeight="1" spans="1:4">
      <c r="A293" s="3" t="str">
        <f t="shared" si="5"/>
        <v>02</v>
      </c>
      <c r="B293" s="3" t="s">
        <v>5</v>
      </c>
      <c r="C293" s="3" t="str">
        <f>"202101021"</f>
        <v>202101021</v>
      </c>
      <c r="D293" s="3">
        <v>52.5</v>
      </c>
    </row>
    <row r="294" ht="14.1" customHeight="1" spans="1:4">
      <c r="A294" s="3" t="str">
        <f t="shared" si="5"/>
        <v>02</v>
      </c>
      <c r="B294" s="3" t="s">
        <v>5</v>
      </c>
      <c r="C294" s="3" t="str">
        <f>"202101022"</f>
        <v>202101022</v>
      </c>
      <c r="D294" s="3" t="s">
        <v>6</v>
      </c>
    </row>
    <row r="295" ht="14.1" customHeight="1" spans="1:4">
      <c r="A295" s="3" t="str">
        <f t="shared" si="5"/>
        <v>02</v>
      </c>
      <c r="B295" s="3" t="s">
        <v>5</v>
      </c>
      <c r="C295" s="3" t="str">
        <f>"202101023"</f>
        <v>202101023</v>
      </c>
      <c r="D295" s="3" t="s">
        <v>6</v>
      </c>
    </row>
    <row r="296" ht="14.1" customHeight="1" spans="1:4">
      <c r="A296" s="3" t="str">
        <f t="shared" si="5"/>
        <v>02</v>
      </c>
      <c r="B296" s="3" t="s">
        <v>5</v>
      </c>
      <c r="C296" s="3" t="str">
        <f>"202101024"</f>
        <v>202101024</v>
      </c>
      <c r="D296" s="3" t="s">
        <v>6</v>
      </c>
    </row>
    <row r="297" ht="14.1" customHeight="1" spans="1:4">
      <c r="A297" s="3" t="str">
        <f t="shared" si="5"/>
        <v>02</v>
      </c>
      <c r="B297" s="3" t="s">
        <v>5</v>
      </c>
      <c r="C297" s="3" t="str">
        <f>"202101025"</f>
        <v>202101025</v>
      </c>
      <c r="D297" s="3">
        <v>54.5</v>
      </c>
    </row>
    <row r="298" ht="14.1" customHeight="1" spans="1:4">
      <c r="A298" s="3" t="str">
        <f t="shared" si="5"/>
        <v>02</v>
      </c>
      <c r="B298" s="3" t="s">
        <v>5</v>
      </c>
      <c r="C298" s="3" t="str">
        <f>"202101026"</f>
        <v>202101026</v>
      </c>
      <c r="D298" s="3">
        <v>65.5</v>
      </c>
    </row>
    <row r="299" ht="14.1" customHeight="1" spans="1:4">
      <c r="A299" s="3" t="str">
        <f t="shared" si="5"/>
        <v>02</v>
      </c>
      <c r="B299" s="3" t="s">
        <v>5</v>
      </c>
      <c r="C299" s="3" t="str">
        <f>"202101027"</f>
        <v>202101027</v>
      </c>
      <c r="D299" s="3" t="s">
        <v>6</v>
      </c>
    </row>
    <row r="300" ht="14.1" customHeight="1" spans="1:4">
      <c r="A300" s="3" t="str">
        <f t="shared" si="5"/>
        <v>02</v>
      </c>
      <c r="B300" s="3" t="s">
        <v>5</v>
      </c>
      <c r="C300" s="3" t="str">
        <f>"202101028"</f>
        <v>202101028</v>
      </c>
      <c r="D300" s="3" t="s">
        <v>6</v>
      </c>
    </row>
    <row r="301" ht="14.1" customHeight="1" spans="1:4">
      <c r="A301" s="3" t="str">
        <f t="shared" si="5"/>
        <v>02</v>
      </c>
      <c r="B301" s="3" t="s">
        <v>5</v>
      </c>
      <c r="C301" s="3" t="str">
        <f>"202101029"</f>
        <v>202101029</v>
      </c>
      <c r="D301" s="3">
        <v>58</v>
      </c>
    </row>
    <row r="302" ht="14.1" customHeight="1" spans="1:4">
      <c r="A302" s="3" t="str">
        <f t="shared" si="5"/>
        <v>02</v>
      </c>
      <c r="B302" s="3" t="s">
        <v>5</v>
      </c>
      <c r="C302" s="3" t="str">
        <f>"202101030"</f>
        <v>202101030</v>
      </c>
      <c r="D302" s="3" t="s">
        <v>6</v>
      </c>
    </row>
    <row r="303" ht="14.1" customHeight="1" spans="1:4">
      <c r="A303" s="3" t="str">
        <f t="shared" si="5"/>
        <v>02</v>
      </c>
      <c r="B303" s="3" t="s">
        <v>5</v>
      </c>
      <c r="C303" s="3" t="str">
        <f>"202101101"</f>
        <v>202101101</v>
      </c>
      <c r="D303" s="3">
        <v>60.5</v>
      </c>
    </row>
    <row r="304" ht="14.1" customHeight="1" spans="1:4">
      <c r="A304" s="3" t="str">
        <f t="shared" si="5"/>
        <v>02</v>
      </c>
      <c r="B304" s="3" t="s">
        <v>5</v>
      </c>
      <c r="C304" s="3" t="str">
        <f>"202101102"</f>
        <v>202101102</v>
      </c>
      <c r="D304" s="3">
        <v>62</v>
      </c>
    </row>
    <row r="305" ht="14.1" customHeight="1" spans="1:4">
      <c r="A305" s="3" t="str">
        <f t="shared" si="5"/>
        <v>02</v>
      </c>
      <c r="B305" s="3" t="s">
        <v>5</v>
      </c>
      <c r="C305" s="3" t="str">
        <f>"202101103"</f>
        <v>202101103</v>
      </c>
      <c r="D305" s="3" t="s">
        <v>6</v>
      </c>
    </row>
    <row r="306" ht="14.1" customHeight="1" spans="1:4">
      <c r="A306" s="3" t="str">
        <f t="shared" si="5"/>
        <v>02</v>
      </c>
      <c r="B306" s="3" t="s">
        <v>5</v>
      </c>
      <c r="C306" s="3" t="str">
        <f>"202101104"</f>
        <v>202101104</v>
      </c>
      <c r="D306" s="3">
        <v>67.5</v>
      </c>
    </row>
    <row r="307" ht="14.1" customHeight="1" spans="1:4">
      <c r="A307" s="3" t="str">
        <f t="shared" si="5"/>
        <v>02</v>
      </c>
      <c r="B307" s="3" t="s">
        <v>5</v>
      </c>
      <c r="C307" s="3" t="str">
        <f>"202101105"</f>
        <v>202101105</v>
      </c>
      <c r="D307" s="3">
        <v>61</v>
      </c>
    </row>
    <row r="308" ht="14.1" customHeight="1" spans="1:4">
      <c r="A308" s="3" t="str">
        <f t="shared" si="5"/>
        <v>02</v>
      </c>
      <c r="B308" s="3" t="s">
        <v>5</v>
      </c>
      <c r="C308" s="3" t="str">
        <f>"202101106"</f>
        <v>202101106</v>
      </c>
      <c r="D308" s="3">
        <v>45</v>
      </c>
    </row>
    <row r="309" ht="14.1" customHeight="1" spans="1:4">
      <c r="A309" s="3" t="str">
        <f t="shared" si="5"/>
        <v>02</v>
      </c>
      <c r="B309" s="3" t="s">
        <v>5</v>
      </c>
      <c r="C309" s="3" t="str">
        <f>"202101107"</f>
        <v>202101107</v>
      </c>
      <c r="D309" s="3">
        <v>50</v>
      </c>
    </row>
    <row r="310" ht="14.1" customHeight="1" spans="1:4">
      <c r="A310" s="3" t="str">
        <f t="shared" si="5"/>
        <v>02</v>
      </c>
      <c r="B310" s="3" t="s">
        <v>5</v>
      </c>
      <c r="C310" s="3" t="str">
        <f>"202101108"</f>
        <v>202101108</v>
      </c>
      <c r="D310" s="3">
        <v>63</v>
      </c>
    </row>
    <row r="311" ht="14.1" customHeight="1" spans="1:4">
      <c r="A311" s="3" t="str">
        <f t="shared" si="5"/>
        <v>02</v>
      </c>
      <c r="B311" s="3" t="s">
        <v>5</v>
      </c>
      <c r="C311" s="3" t="str">
        <f>"202101109"</f>
        <v>202101109</v>
      </c>
      <c r="D311" s="3">
        <v>41</v>
      </c>
    </row>
    <row r="312" ht="14.1" customHeight="1" spans="1:4">
      <c r="A312" s="3" t="str">
        <f t="shared" si="5"/>
        <v>02</v>
      </c>
      <c r="B312" s="3" t="s">
        <v>5</v>
      </c>
      <c r="C312" s="3" t="str">
        <f>"202101110"</f>
        <v>202101110</v>
      </c>
      <c r="D312" s="3" t="s">
        <v>6</v>
      </c>
    </row>
    <row r="313" ht="14.1" customHeight="1" spans="1:4">
      <c r="A313" s="3" t="str">
        <f t="shared" si="5"/>
        <v>02</v>
      </c>
      <c r="B313" s="3" t="s">
        <v>5</v>
      </c>
      <c r="C313" s="3" t="str">
        <f>"202101111"</f>
        <v>202101111</v>
      </c>
      <c r="D313" s="3" t="s">
        <v>6</v>
      </c>
    </row>
    <row r="314" ht="14.1" customHeight="1" spans="1:4">
      <c r="A314" s="3" t="str">
        <f t="shared" si="5"/>
        <v>02</v>
      </c>
      <c r="B314" s="3" t="s">
        <v>5</v>
      </c>
      <c r="C314" s="3" t="str">
        <f>"202101112"</f>
        <v>202101112</v>
      </c>
      <c r="D314" s="3">
        <v>65.5</v>
      </c>
    </row>
    <row r="315" ht="14.1" customHeight="1" spans="1:4">
      <c r="A315" s="3" t="str">
        <f t="shared" si="5"/>
        <v>02</v>
      </c>
      <c r="B315" s="3" t="s">
        <v>5</v>
      </c>
      <c r="C315" s="3" t="str">
        <f>"202101113"</f>
        <v>202101113</v>
      </c>
      <c r="D315" s="3">
        <v>58</v>
      </c>
    </row>
    <row r="316" ht="14.1" customHeight="1" spans="1:4">
      <c r="A316" s="3" t="str">
        <f t="shared" si="5"/>
        <v>02</v>
      </c>
      <c r="B316" s="3" t="s">
        <v>5</v>
      </c>
      <c r="C316" s="3" t="str">
        <f>"202101114"</f>
        <v>202101114</v>
      </c>
      <c r="D316" s="3" t="s">
        <v>6</v>
      </c>
    </row>
    <row r="317" ht="14.1" customHeight="1" spans="1:4">
      <c r="A317" s="3" t="str">
        <f t="shared" si="5"/>
        <v>02</v>
      </c>
      <c r="B317" s="3" t="s">
        <v>5</v>
      </c>
      <c r="C317" s="3" t="str">
        <f>"202101115"</f>
        <v>202101115</v>
      </c>
      <c r="D317" s="3">
        <v>60.5</v>
      </c>
    </row>
    <row r="318" ht="14.1" customHeight="1" spans="1:4">
      <c r="A318" s="3" t="str">
        <f t="shared" si="5"/>
        <v>02</v>
      </c>
      <c r="B318" s="3" t="s">
        <v>5</v>
      </c>
      <c r="C318" s="3" t="str">
        <f>"202101116"</f>
        <v>202101116</v>
      </c>
      <c r="D318" s="3">
        <v>61.5</v>
      </c>
    </row>
    <row r="319" ht="14.1" customHeight="1" spans="1:4">
      <c r="A319" s="3" t="str">
        <f t="shared" si="5"/>
        <v>02</v>
      </c>
      <c r="B319" s="3" t="s">
        <v>5</v>
      </c>
      <c r="C319" s="3" t="str">
        <f>"202101117"</f>
        <v>202101117</v>
      </c>
      <c r="D319" s="3">
        <v>51.5</v>
      </c>
    </row>
    <row r="320" ht="14.1" customHeight="1" spans="1:4">
      <c r="A320" s="3" t="str">
        <f t="shared" si="5"/>
        <v>02</v>
      </c>
      <c r="B320" s="3" t="s">
        <v>5</v>
      </c>
      <c r="C320" s="3" t="str">
        <f>"202101118"</f>
        <v>202101118</v>
      </c>
      <c r="D320" s="3">
        <v>64.5</v>
      </c>
    </row>
    <row r="321" ht="14.1" customHeight="1" spans="1:4">
      <c r="A321" s="3" t="str">
        <f t="shared" si="5"/>
        <v>02</v>
      </c>
      <c r="B321" s="3" t="s">
        <v>5</v>
      </c>
      <c r="C321" s="3" t="str">
        <f>"202101119"</f>
        <v>202101119</v>
      </c>
      <c r="D321" s="3" t="s">
        <v>6</v>
      </c>
    </row>
    <row r="322" ht="14.1" customHeight="1" spans="1:4">
      <c r="A322" s="3" t="str">
        <f t="shared" si="5"/>
        <v>02</v>
      </c>
      <c r="B322" s="3" t="s">
        <v>5</v>
      </c>
      <c r="C322" s="3" t="str">
        <f>"202101120"</f>
        <v>202101120</v>
      </c>
      <c r="D322" s="3">
        <v>49</v>
      </c>
    </row>
    <row r="323" ht="14.1" customHeight="1" spans="1:4">
      <c r="A323" s="3" t="str">
        <f t="shared" si="5"/>
        <v>02</v>
      </c>
      <c r="B323" s="3" t="s">
        <v>5</v>
      </c>
      <c r="C323" s="3" t="str">
        <f>"202101121"</f>
        <v>202101121</v>
      </c>
      <c r="D323" s="3">
        <v>46</v>
      </c>
    </row>
    <row r="324" ht="14.1" customHeight="1" spans="1:4">
      <c r="A324" s="3" t="str">
        <f t="shared" si="5"/>
        <v>02</v>
      </c>
      <c r="B324" s="3" t="s">
        <v>5</v>
      </c>
      <c r="C324" s="3" t="str">
        <f>"202101122"</f>
        <v>202101122</v>
      </c>
      <c r="D324" s="3">
        <v>61</v>
      </c>
    </row>
    <row r="325" ht="14.1" customHeight="1" spans="1:4">
      <c r="A325" s="3" t="str">
        <f t="shared" si="5"/>
        <v>02</v>
      </c>
      <c r="B325" s="3" t="s">
        <v>5</v>
      </c>
      <c r="C325" s="3" t="str">
        <f>"202101123"</f>
        <v>202101123</v>
      </c>
      <c r="D325" s="3">
        <v>52.5</v>
      </c>
    </row>
    <row r="326" ht="14.1" customHeight="1" spans="1:4">
      <c r="A326" s="3" t="str">
        <f t="shared" si="5"/>
        <v>02</v>
      </c>
      <c r="B326" s="3" t="s">
        <v>5</v>
      </c>
      <c r="C326" s="3" t="str">
        <f>"202101124"</f>
        <v>202101124</v>
      </c>
      <c r="D326" s="3">
        <v>55</v>
      </c>
    </row>
    <row r="327" ht="14.1" customHeight="1" spans="1:4">
      <c r="A327" s="3" t="str">
        <f t="shared" si="5"/>
        <v>02</v>
      </c>
      <c r="B327" s="3" t="s">
        <v>5</v>
      </c>
      <c r="C327" s="3" t="str">
        <f>"202101125"</f>
        <v>202101125</v>
      </c>
      <c r="D327" s="3" t="s">
        <v>6</v>
      </c>
    </row>
    <row r="328" ht="14.1" customHeight="1" spans="1:4">
      <c r="A328" s="3" t="str">
        <f t="shared" si="5"/>
        <v>02</v>
      </c>
      <c r="B328" s="3" t="s">
        <v>5</v>
      </c>
      <c r="C328" s="3" t="str">
        <f>"202101126"</f>
        <v>202101126</v>
      </c>
      <c r="D328" s="3">
        <v>58.5</v>
      </c>
    </row>
    <row r="329" ht="14.1" customHeight="1" spans="1:4">
      <c r="A329" s="3" t="str">
        <f t="shared" si="5"/>
        <v>02</v>
      </c>
      <c r="B329" s="3" t="s">
        <v>5</v>
      </c>
      <c r="C329" s="3" t="str">
        <f>"202101127"</f>
        <v>202101127</v>
      </c>
      <c r="D329" s="3" t="s">
        <v>6</v>
      </c>
    </row>
    <row r="330" ht="14.1" customHeight="1" spans="1:4">
      <c r="A330" s="3" t="str">
        <f t="shared" si="5"/>
        <v>02</v>
      </c>
      <c r="B330" s="3" t="s">
        <v>5</v>
      </c>
      <c r="C330" s="3" t="str">
        <f>"202101128"</f>
        <v>202101128</v>
      </c>
      <c r="D330" s="3" t="s">
        <v>6</v>
      </c>
    </row>
    <row r="331" ht="14.1" customHeight="1" spans="1:4">
      <c r="A331" s="3" t="str">
        <f t="shared" si="5"/>
        <v>02</v>
      </c>
      <c r="B331" s="3" t="s">
        <v>5</v>
      </c>
      <c r="C331" s="3" t="str">
        <f>"202101129"</f>
        <v>202101129</v>
      </c>
      <c r="D331" s="3">
        <v>66.5</v>
      </c>
    </row>
    <row r="332" ht="14.1" customHeight="1" spans="1:4">
      <c r="A332" s="3" t="str">
        <f t="shared" si="5"/>
        <v>02</v>
      </c>
      <c r="B332" s="3" t="s">
        <v>5</v>
      </c>
      <c r="C332" s="3" t="str">
        <f>"202101130"</f>
        <v>202101130</v>
      </c>
      <c r="D332" s="3">
        <v>64</v>
      </c>
    </row>
    <row r="333" ht="14.1" customHeight="1" spans="1:4">
      <c r="A333" s="3" t="str">
        <f t="shared" si="5"/>
        <v>02</v>
      </c>
      <c r="B333" s="3" t="s">
        <v>5</v>
      </c>
      <c r="C333" s="3" t="str">
        <f>"202101201"</f>
        <v>202101201</v>
      </c>
      <c r="D333" s="3">
        <v>57.5</v>
      </c>
    </row>
    <row r="334" ht="14.1" customHeight="1" spans="1:4">
      <c r="A334" s="3" t="str">
        <f t="shared" si="5"/>
        <v>02</v>
      </c>
      <c r="B334" s="3" t="s">
        <v>5</v>
      </c>
      <c r="C334" s="3" t="str">
        <f>"202101202"</f>
        <v>202101202</v>
      </c>
      <c r="D334" s="3">
        <v>51.5</v>
      </c>
    </row>
    <row r="335" ht="14.1" customHeight="1" spans="1:4">
      <c r="A335" s="3" t="str">
        <f t="shared" si="5"/>
        <v>02</v>
      </c>
      <c r="B335" s="3" t="s">
        <v>5</v>
      </c>
      <c r="C335" s="3" t="str">
        <f>"202101203"</f>
        <v>202101203</v>
      </c>
      <c r="D335" s="3">
        <v>53</v>
      </c>
    </row>
    <row r="336" ht="14.1" customHeight="1" spans="1:4">
      <c r="A336" s="3" t="str">
        <f t="shared" si="5"/>
        <v>02</v>
      </c>
      <c r="B336" s="3" t="s">
        <v>5</v>
      </c>
      <c r="C336" s="3" t="str">
        <f>"202101204"</f>
        <v>202101204</v>
      </c>
      <c r="D336" s="3" t="s">
        <v>6</v>
      </c>
    </row>
    <row r="337" ht="14.1" customHeight="1" spans="1:4">
      <c r="A337" s="3" t="str">
        <f t="shared" si="5"/>
        <v>02</v>
      </c>
      <c r="B337" s="3" t="s">
        <v>5</v>
      </c>
      <c r="C337" s="3" t="str">
        <f>"202101205"</f>
        <v>202101205</v>
      </c>
      <c r="D337" s="3">
        <v>53.5</v>
      </c>
    </row>
    <row r="338" ht="14.1" customHeight="1" spans="1:4">
      <c r="A338" s="3" t="str">
        <f t="shared" si="5"/>
        <v>02</v>
      </c>
      <c r="B338" s="3" t="s">
        <v>5</v>
      </c>
      <c r="C338" s="3" t="str">
        <f>"202101206"</f>
        <v>202101206</v>
      </c>
      <c r="D338" s="3" t="s">
        <v>6</v>
      </c>
    </row>
    <row r="339" ht="14.1" customHeight="1" spans="1:4">
      <c r="A339" s="3" t="str">
        <f t="shared" si="5"/>
        <v>02</v>
      </c>
      <c r="B339" s="3" t="s">
        <v>5</v>
      </c>
      <c r="C339" s="3" t="str">
        <f>"202101207"</f>
        <v>202101207</v>
      </c>
      <c r="D339" s="3">
        <v>53.5</v>
      </c>
    </row>
    <row r="340" ht="14.1" customHeight="1" spans="1:4">
      <c r="A340" s="3" t="str">
        <f t="shared" si="5"/>
        <v>02</v>
      </c>
      <c r="B340" s="3" t="s">
        <v>5</v>
      </c>
      <c r="C340" s="3" t="str">
        <f>"202101208"</f>
        <v>202101208</v>
      </c>
      <c r="D340" s="3" t="s">
        <v>6</v>
      </c>
    </row>
    <row r="341" ht="14.1" customHeight="1" spans="1:4">
      <c r="A341" s="3" t="str">
        <f t="shared" si="5"/>
        <v>02</v>
      </c>
      <c r="B341" s="3" t="s">
        <v>5</v>
      </c>
      <c r="C341" s="3" t="str">
        <f>"202101209"</f>
        <v>202101209</v>
      </c>
      <c r="D341" s="3" t="s">
        <v>6</v>
      </c>
    </row>
    <row r="342" ht="14.1" customHeight="1" spans="1:4">
      <c r="A342" s="3" t="str">
        <f t="shared" si="5"/>
        <v>02</v>
      </c>
      <c r="B342" s="3" t="s">
        <v>5</v>
      </c>
      <c r="C342" s="3" t="str">
        <f>"202101210"</f>
        <v>202101210</v>
      </c>
      <c r="D342" s="3">
        <v>55.5</v>
      </c>
    </row>
    <row r="343" ht="14.1" customHeight="1" spans="1:4">
      <c r="A343" s="3" t="str">
        <f t="shared" ref="A343:A406" si="6">"02"</f>
        <v>02</v>
      </c>
      <c r="B343" s="3" t="s">
        <v>5</v>
      </c>
      <c r="C343" s="3" t="str">
        <f>"202101211"</f>
        <v>202101211</v>
      </c>
      <c r="D343" s="3">
        <v>43.5</v>
      </c>
    </row>
    <row r="344" ht="14.1" customHeight="1" spans="1:4">
      <c r="A344" s="3" t="str">
        <f t="shared" si="6"/>
        <v>02</v>
      </c>
      <c r="B344" s="3" t="s">
        <v>5</v>
      </c>
      <c r="C344" s="3" t="str">
        <f>"202101212"</f>
        <v>202101212</v>
      </c>
      <c r="D344" s="3">
        <v>64.5</v>
      </c>
    </row>
    <row r="345" ht="14.1" customHeight="1" spans="1:4">
      <c r="A345" s="3" t="str">
        <f t="shared" si="6"/>
        <v>02</v>
      </c>
      <c r="B345" s="3" t="s">
        <v>5</v>
      </c>
      <c r="C345" s="3" t="str">
        <f>"202101213"</f>
        <v>202101213</v>
      </c>
      <c r="D345" s="3">
        <v>68</v>
      </c>
    </row>
    <row r="346" ht="14.1" customHeight="1" spans="1:4">
      <c r="A346" s="3" t="str">
        <f t="shared" si="6"/>
        <v>02</v>
      </c>
      <c r="B346" s="3" t="s">
        <v>5</v>
      </c>
      <c r="C346" s="3" t="str">
        <f>"202101214"</f>
        <v>202101214</v>
      </c>
      <c r="D346" s="3">
        <v>54</v>
      </c>
    </row>
    <row r="347" ht="14.1" customHeight="1" spans="1:4">
      <c r="A347" s="3" t="str">
        <f t="shared" si="6"/>
        <v>02</v>
      </c>
      <c r="B347" s="3" t="s">
        <v>5</v>
      </c>
      <c r="C347" s="3" t="str">
        <f>"202101215"</f>
        <v>202101215</v>
      </c>
      <c r="D347" s="3" t="s">
        <v>6</v>
      </c>
    </row>
    <row r="348" ht="14.1" customHeight="1" spans="1:4">
      <c r="A348" s="3" t="str">
        <f t="shared" si="6"/>
        <v>02</v>
      </c>
      <c r="B348" s="3" t="s">
        <v>5</v>
      </c>
      <c r="C348" s="3" t="str">
        <f>"202101216"</f>
        <v>202101216</v>
      </c>
      <c r="D348" s="3" t="s">
        <v>6</v>
      </c>
    </row>
    <row r="349" ht="14.1" customHeight="1" spans="1:4">
      <c r="A349" s="3" t="str">
        <f t="shared" si="6"/>
        <v>02</v>
      </c>
      <c r="B349" s="3" t="s">
        <v>5</v>
      </c>
      <c r="C349" s="3" t="str">
        <f>"202101217"</f>
        <v>202101217</v>
      </c>
      <c r="D349" s="3">
        <v>43</v>
      </c>
    </row>
    <row r="350" ht="14.1" customHeight="1" spans="1:4">
      <c r="A350" s="3" t="str">
        <f t="shared" si="6"/>
        <v>02</v>
      </c>
      <c r="B350" s="3" t="s">
        <v>5</v>
      </c>
      <c r="C350" s="3" t="str">
        <f>"202101218"</f>
        <v>202101218</v>
      </c>
      <c r="D350" s="3">
        <v>65</v>
      </c>
    </row>
    <row r="351" ht="14.1" customHeight="1" spans="1:4">
      <c r="A351" s="3" t="str">
        <f t="shared" si="6"/>
        <v>02</v>
      </c>
      <c r="B351" s="3" t="s">
        <v>5</v>
      </c>
      <c r="C351" s="3" t="str">
        <f>"202101219"</f>
        <v>202101219</v>
      </c>
      <c r="D351" s="3">
        <v>53</v>
      </c>
    </row>
    <row r="352" ht="14.1" customHeight="1" spans="1:4">
      <c r="A352" s="3" t="str">
        <f t="shared" si="6"/>
        <v>02</v>
      </c>
      <c r="B352" s="3" t="s">
        <v>5</v>
      </c>
      <c r="C352" s="3" t="str">
        <f>"202101220"</f>
        <v>202101220</v>
      </c>
      <c r="D352" s="3">
        <v>54</v>
      </c>
    </row>
    <row r="353" ht="14.1" customHeight="1" spans="1:4">
      <c r="A353" s="3" t="str">
        <f t="shared" si="6"/>
        <v>02</v>
      </c>
      <c r="B353" s="3" t="s">
        <v>5</v>
      </c>
      <c r="C353" s="3" t="str">
        <f>"202101221"</f>
        <v>202101221</v>
      </c>
      <c r="D353" s="3" t="s">
        <v>6</v>
      </c>
    </row>
    <row r="354" ht="14.1" customHeight="1" spans="1:4">
      <c r="A354" s="3" t="str">
        <f t="shared" si="6"/>
        <v>02</v>
      </c>
      <c r="B354" s="3" t="s">
        <v>5</v>
      </c>
      <c r="C354" s="3" t="str">
        <f>"202101222"</f>
        <v>202101222</v>
      </c>
      <c r="D354" s="3">
        <v>54.5</v>
      </c>
    </row>
    <row r="355" ht="14.1" customHeight="1" spans="1:4">
      <c r="A355" s="3" t="str">
        <f t="shared" si="6"/>
        <v>02</v>
      </c>
      <c r="B355" s="3" t="s">
        <v>5</v>
      </c>
      <c r="C355" s="3" t="str">
        <f>"202101223"</f>
        <v>202101223</v>
      </c>
      <c r="D355" s="3" t="s">
        <v>6</v>
      </c>
    </row>
    <row r="356" ht="14.1" customHeight="1" spans="1:4">
      <c r="A356" s="3" t="str">
        <f t="shared" si="6"/>
        <v>02</v>
      </c>
      <c r="B356" s="3" t="s">
        <v>5</v>
      </c>
      <c r="C356" s="3" t="str">
        <f>"202101224"</f>
        <v>202101224</v>
      </c>
      <c r="D356" s="3" t="s">
        <v>6</v>
      </c>
    </row>
    <row r="357" ht="14.1" customHeight="1" spans="1:4">
      <c r="A357" s="3" t="str">
        <f t="shared" si="6"/>
        <v>02</v>
      </c>
      <c r="B357" s="3" t="s">
        <v>5</v>
      </c>
      <c r="C357" s="3" t="str">
        <f>"202101225"</f>
        <v>202101225</v>
      </c>
      <c r="D357" s="3" t="s">
        <v>6</v>
      </c>
    </row>
    <row r="358" ht="14.1" customHeight="1" spans="1:4">
      <c r="A358" s="3" t="str">
        <f t="shared" si="6"/>
        <v>02</v>
      </c>
      <c r="B358" s="3" t="s">
        <v>5</v>
      </c>
      <c r="C358" s="3" t="str">
        <f>"202101226"</f>
        <v>202101226</v>
      </c>
      <c r="D358" s="3" t="s">
        <v>6</v>
      </c>
    </row>
    <row r="359" ht="14.1" customHeight="1" spans="1:4">
      <c r="A359" s="3" t="str">
        <f t="shared" si="6"/>
        <v>02</v>
      </c>
      <c r="B359" s="3" t="s">
        <v>5</v>
      </c>
      <c r="C359" s="3" t="str">
        <f>"202101227"</f>
        <v>202101227</v>
      </c>
      <c r="D359" s="3">
        <v>67</v>
      </c>
    </row>
    <row r="360" ht="14.1" customHeight="1" spans="1:4">
      <c r="A360" s="3" t="str">
        <f t="shared" si="6"/>
        <v>02</v>
      </c>
      <c r="B360" s="3" t="s">
        <v>5</v>
      </c>
      <c r="C360" s="3" t="str">
        <f>"202101228"</f>
        <v>202101228</v>
      </c>
      <c r="D360" s="3">
        <v>60.5</v>
      </c>
    </row>
    <row r="361" ht="14.1" customHeight="1" spans="1:4">
      <c r="A361" s="3" t="str">
        <f t="shared" si="6"/>
        <v>02</v>
      </c>
      <c r="B361" s="3" t="s">
        <v>5</v>
      </c>
      <c r="C361" s="3" t="str">
        <f>"202101229"</f>
        <v>202101229</v>
      </c>
      <c r="D361" s="3">
        <v>54</v>
      </c>
    </row>
    <row r="362" ht="14.1" customHeight="1" spans="1:4">
      <c r="A362" s="3" t="str">
        <f t="shared" si="6"/>
        <v>02</v>
      </c>
      <c r="B362" s="3" t="s">
        <v>5</v>
      </c>
      <c r="C362" s="3" t="str">
        <f>"202101230"</f>
        <v>202101230</v>
      </c>
      <c r="D362" s="3" t="s">
        <v>6</v>
      </c>
    </row>
    <row r="363" ht="14.1" customHeight="1" spans="1:4">
      <c r="A363" s="3" t="str">
        <f t="shared" si="6"/>
        <v>02</v>
      </c>
      <c r="B363" s="3" t="s">
        <v>5</v>
      </c>
      <c r="C363" s="3" t="str">
        <f>"202101301"</f>
        <v>202101301</v>
      </c>
      <c r="D363" s="3">
        <v>35</v>
      </c>
    </row>
    <row r="364" ht="14.1" customHeight="1" spans="1:4">
      <c r="A364" s="3" t="str">
        <f t="shared" si="6"/>
        <v>02</v>
      </c>
      <c r="B364" s="3" t="s">
        <v>5</v>
      </c>
      <c r="C364" s="3" t="str">
        <f>"202101302"</f>
        <v>202101302</v>
      </c>
      <c r="D364" s="3" t="s">
        <v>6</v>
      </c>
    </row>
    <row r="365" ht="14.1" customHeight="1" spans="1:4">
      <c r="A365" s="3" t="str">
        <f t="shared" si="6"/>
        <v>02</v>
      </c>
      <c r="B365" s="3" t="s">
        <v>5</v>
      </c>
      <c r="C365" s="3" t="str">
        <f>"202101303"</f>
        <v>202101303</v>
      </c>
      <c r="D365" s="3" t="s">
        <v>6</v>
      </c>
    </row>
    <row r="366" ht="14.1" customHeight="1" spans="1:4">
      <c r="A366" s="3" t="str">
        <f t="shared" si="6"/>
        <v>02</v>
      </c>
      <c r="B366" s="3" t="s">
        <v>5</v>
      </c>
      <c r="C366" s="3" t="str">
        <f>"202101304"</f>
        <v>202101304</v>
      </c>
      <c r="D366" s="3">
        <v>57</v>
      </c>
    </row>
    <row r="367" ht="14.1" customHeight="1" spans="1:4">
      <c r="A367" s="3" t="str">
        <f t="shared" si="6"/>
        <v>02</v>
      </c>
      <c r="B367" s="3" t="s">
        <v>5</v>
      </c>
      <c r="C367" s="3" t="str">
        <f>"202101305"</f>
        <v>202101305</v>
      </c>
      <c r="D367" s="3" t="s">
        <v>6</v>
      </c>
    </row>
    <row r="368" ht="14.1" customHeight="1" spans="1:4">
      <c r="A368" s="3" t="str">
        <f t="shared" si="6"/>
        <v>02</v>
      </c>
      <c r="B368" s="3" t="s">
        <v>5</v>
      </c>
      <c r="C368" s="3" t="str">
        <f>"202101306"</f>
        <v>202101306</v>
      </c>
      <c r="D368" s="3">
        <v>62.5</v>
      </c>
    </row>
    <row r="369" ht="14.1" customHeight="1" spans="1:4">
      <c r="A369" s="3" t="str">
        <f t="shared" si="6"/>
        <v>02</v>
      </c>
      <c r="B369" s="3" t="s">
        <v>5</v>
      </c>
      <c r="C369" s="3" t="str">
        <f>"202101307"</f>
        <v>202101307</v>
      </c>
      <c r="D369" s="3">
        <v>52</v>
      </c>
    </row>
    <row r="370" ht="14.1" customHeight="1" spans="1:4">
      <c r="A370" s="3" t="str">
        <f t="shared" si="6"/>
        <v>02</v>
      </c>
      <c r="B370" s="3" t="s">
        <v>5</v>
      </c>
      <c r="C370" s="3" t="str">
        <f>"202101308"</f>
        <v>202101308</v>
      </c>
      <c r="D370" s="3">
        <v>65</v>
      </c>
    </row>
    <row r="371" ht="14.1" customHeight="1" spans="1:4">
      <c r="A371" s="3" t="str">
        <f t="shared" si="6"/>
        <v>02</v>
      </c>
      <c r="B371" s="3" t="s">
        <v>5</v>
      </c>
      <c r="C371" s="3" t="str">
        <f>"202101309"</f>
        <v>202101309</v>
      </c>
      <c r="D371" s="3" t="s">
        <v>6</v>
      </c>
    </row>
    <row r="372" ht="14.1" customHeight="1" spans="1:4">
      <c r="A372" s="3" t="str">
        <f t="shared" si="6"/>
        <v>02</v>
      </c>
      <c r="B372" s="3" t="s">
        <v>5</v>
      </c>
      <c r="C372" s="3" t="str">
        <f>"202101310"</f>
        <v>202101310</v>
      </c>
      <c r="D372" s="3">
        <v>58.5</v>
      </c>
    </row>
    <row r="373" ht="14.1" customHeight="1" spans="1:4">
      <c r="A373" s="3" t="str">
        <f t="shared" si="6"/>
        <v>02</v>
      </c>
      <c r="B373" s="3" t="s">
        <v>5</v>
      </c>
      <c r="C373" s="3" t="str">
        <f>"202101311"</f>
        <v>202101311</v>
      </c>
      <c r="D373" s="3" t="s">
        <v>6</v>
      </c>
    </row>
    <row r="374" ht="14.1" customHeight="1" spans="1:4">
      <c r="A374" s="3" t="str">
        <f t="shared" si="6"/>
        <v>02</v>
      </c>
      <c r="B374" s="3" t="s">
        <v>5</v>
      </c>
      <c r="C374" s="3" t="str">
        <f>"202101312"</f>
        <v>202101312</v>
      </c>
      <c r="D374" s="3">
        <v>53.5</v>
      </c>
    </row>
    <row r="375" ht="14.1" customHeight="1" spans="1:4">
      <c r="A375" s="3" t="str">
        <f t="shared" si="6"/>
        <v>02</v>
      </c>
      <c r="B375" s="3" t="s">
        <v>5</v>
      </c>
      <c r="C375" s="3" t="str">
        <f>"202101313"</f>
        <v>202101313</v>
      </c>
      <c r="D375" s="3">
        <v>47.5</v>
      </c>
    </row>
    <row r="376" ht="14.1" customHeight="1" spans="1:4">
      <c r="A376" s="3" t="str">
        <f t="shared" si="6"/>
        <v>02</v>
      </c>
      <c r="B376" s="3" t="s">
        <v>5</v>
      </c>
      <c r="C376" s="3" t="str">
        <f>"202101314"</f>
        <v>202101314</v>
      </c>
      <c r="D376" s="3">
        <v>55</v>
      </c>
    </row>
    <row r="377" ht="14.1" customHeight="1" spans="1:4">
      <c r="A377" s="3" t="str">
        <f t="shared" si="6"/>
        <v>02</v>
      </c>
      <c r="B377" s="3" t="s">
        <v>5</v>
      </c>
      <c r="C377" s="3" t="str">
        <f>"202101315"</f>
        <v>202101315</v>
      </c>
      <c r="D377" s="3">
        <v>50</v>
      </c>
    </row>
    <row r="378" ht="14.1" customHeight="1" spans="1:4">
      <c r="A378" s="3" t="str">
        <f t="shared" si="6"/>
        <v>02</v>
      </c>
      <c r="B378" s="3" t="s">
        <v>5</v>
      </c>
      <c r="C378" s="3" t="str">
        <f>"202101316"</f>
        <v>202101316</v>
      </c>
      <c r="D378" s="3">
        <v>58.5</v>
      </c>
    </row>
    <row r="379" ht="14.1" customHeight="1" spans="1:4">
      <c r="A379" s="3" t="str">
        <f t="shared" si="6"/>
        <v>02</v>
      </c>
      <c r="B379" s="3" t="s">
        <v>5</v>
      </c>
      <c r="C379" s="3" t="str">
        <f>"202101317"</f>
        <v>202101317</v>
      </c>
      <c r="D379" s="3" t="s">
        <v>6</v>
      </c>
    </row>
    <row r="380" ht="14.1" customHeight="1" spans="1:4">
      <c r="A380" s="3" t="str">
        <f t="shared" si="6"/>
        <v>02</v>
      </c>
      <c r="B380" s="3" t="s">
        <v>5</v>
      </c>
      <c r="C380" s="3" t="str">
        <f>"202101318"</f>
        <v>202101318</v>
      </c>
      <c r="D380" s="3">
        <v>57</v>
      </c>
    </row>
    <row r="381" ht="14.1" customHeight="1" spans="1:4">
      <c r="A381" s="3" t="str">
        <f t="shared" si="6"/>
        <v>02</v>
      </c>
      <c r="B381" s="3" t="s">
        <v>5</v>
      </c>
      <c r="C381" s="3" t="str">
        <f>"202101319"</f>
        <v>202101319</v>
      </c>
      <c r="D381" s="3">
        <v>64</v>
      </c>
    </row>
    <row r="382" ht="14.1" customHeight="1" spans="1:4">
      <c r="A382" s="3" t="str">
        <f t="shared" si="6"/>
        <v>02</v>
      </c>
      <c r="B382" s="3" t="s">
        <v>5</v>
      </c>
      <c r="C382" s="3" t="str">
        <f>"202101320"</f>
        <v>202101320</v>
      </c>
      <c r="D382" s="3" t="s">
        <v>6</v>
      </c>
    </row>
    <row r="383" ht="14.1" customHeight="1" spans="1:4">
      <c r="A383" s="3" t="str">
        <f t="shared" si="6"/>
        <v>02</v>
      </c>
      <c r="B383" s="3" t="s">
        <v>5</v>
      </c>
      <c r="C383" s="3" t="str">
        <f>"202101321"</f>
        <v>202101321</v>
      </c>
      <c r="D383" s="3" t="s">
        <v>6</v>
      </c>
    </row>
    <row r="384" ht="14.1" customHeight="1" spans="1:4">
      <c r="A384" s="3" t="str">
        <f t="shared" si="6"/>
        <v>02</v>
      </c>
      <c r="B384" s="3" t="s">
        <v>5</v>
      </c>
      <c r="C384" s="3" t="str">
        <f>"202101322"</f>
        <v>202101322</v>
      </c>
      <c r="D384" s="3">
        <v>57.5</v>
      </c>
    </row>
    <row r="385" ht="14.1" customHeight="1" spans="1:4">
      <c r="A385" s="3" t="str">
        <f t="shared" si="6"/>
        <v>02</v>
      </c>
      <c r="B385" s="3" t="s">
        <v>5</v>
      </c>
      <c r="C385" s="3" t="str">
        <f>"202101323"</f>
        <v>202101323</v>
      </c>
      <c r="D385" s="3">
        <v>55.5</v>
      </c>
    </row>
    <row r="386" ht="14.1" customHeight="1" spans="1:4">
      <c r="A386" s="3" t="str">
        <f t="shared" si="6"/>
        <v>02</v>
      </c>
      <c r="B386" s="3" t="s">
        <v>5</v>
      </c>
      <c r="C386" s="3" t="str">
        <f>"202101324"</f>
        <v>202101324</v>
      </c>
      <c r="D386" s="3">
        <v>64.5</v>
      </c>
    </row>
    <row r="387" ht="14.1" customHeight="1" spans="1:4">
      <c r="A387" s="3" t="str">
        <f t="shared" si="6"/>
        <v>02</v>
      </c>
      <c r="B387" s="3" t="s">
        <v>5</v>
      </c>
      <c r="C387" s="3" t="str">
        <f>"202101325"</f>
        <v>202101325</v>
      </c>
      <c r="D387" s="3">
        <v>63</v>
      </c>
    </row>
    <row r="388" ht="14.1" customHeight="1" spans="1:4">
      <c r="A388" s="3" t="str">
        <f t="shared" si="6"/>
        <v>02</v>
      </c>
      <c r="B388" s="3" t="s">
        <v>5</v>
      </c>
      <c r="C388" s="3" t="str">
        <f>"202101326"</f>
        <v>202101326</v>
      </c>
      <c r="D388" s="3">
        <v>66</v>
      </c>
    </row>
    <row r="389" ht="14.1" customHeight="1" spans="1:4">
      <c r="A389" s="3" t="str">
        <f t="shared" si="6"/>
        <v>02</v>
      </c>
      <c r="B389" s="3" t="s">
        <v>5</v>
      </c>
      <c r="C389" s="3" t="str">
        <f>"202101327"</f>
        <v>202101327</v>
      </c>
      <c r="D389" s="3">
        <v>62</v>
      </c>
    </row>
    <row r="390" ht="14.1" customHeight="1" spans="1:4">
      <c r="A390" s="3" t="str">
        <f t="shared" si="6"/>
        <v>02</v>
      </c>
      <c r="B390" s="3" t="s">
        <v>5</v>
      </c>
      <c r="C390" s="3" t="str">
        <f>"202101328"</f>
        <v>202101328</v>
      </c>
      <c r="D390" s="3">
        <v>59.5</v>
      </c>
    </row>
    <row r="391" ht="14.1" customHeight="1" spans="1:4">
      <c r="A391" s="3" t="str">
        <f t="shared" si="6"/>
        <v>02</v>
      </c>
      <c r="B391" s="3" t="s">
        <v>5</v>
      </c>
      <c r="C391" s="3" t="str">
        <f>"202101329"</f>
        <v>202101329</v>
      </c>
      <c r="D391" s="3">
        <v>75</v>
      </c>
    </row>
    <row r="392" ht="14.1" customHeight="1" spans="1:4">
      <c r="A392" s="3" t="str">
        <f t="shared" si="6"/>
        <v>02</v>
      </c>
      <c r="B392" s="3" t="s">
        <v>5</v>
      </c>
      <c r="C392" s="3" t="str">
        <f>"202101330"</f>
        <v>202101330</v>
      </c>
      <c r="D392" s="3">
        <v>43</v>
      </c>
    </row>
    <row r="393" ht="14.1" customHeight="1" spans="1:4">
      <c r="A393" s="3" t="str">
        <f t="shared" si="6"/>
        <v>02</v>
      </c>
      <c r="B393" s="3" t="s">
        <v>5</v>
      </c>
      <c r="C393" s="3" t="str">
        <f>"202101401"</f>
        <v>202101401</v>
      </c>
      <c r="D393" s="3">
        <v>61</v>
      </c>
    </row>
    <row r="394" ht="14.1" customHeight="1" spans="1:4">
      <c r="A394" s="3" t="str">
        <f t="shared" si="6"/>
        <v>02</v>
      </c>
      <c r="B394" s="3" t="s">
        <v>5</v>
      </c>
      <c r="C394" s="3" t="str">
        <f>"202101402"</f>
        <v>202101402</v>
      </c>
      <c r="D394" s="3">
        <v>64</v>
      </c>
    </row>
    <row r="395" ht="14.1" customHeight="1" spans="1:4">
      <c r="A395" s="3" t="str">
        <f t="shared" si="6"/>
        <v>02</v>
      </c>
      <c r="B395" s="3" t="s">
        <v>5</v>
      </c>
      <c r="C395" s="3" t="str">
        <f>"202101403"</f>
        <v>202101403</v>
      </c>
      <c r="D395" s="3">
        <v>51.5</v>
      </c>
    </row>
    <row r="396" ht="14.1" customHeight="1" spans="1:4">
      <c r="A396" s="3" t="str">
        <f t="shared" si="6"/>
        <v>02</v>
      </c>
      <c r="B396" s="3" t="s">
        <v>5</v>
      </c>
      <c r="C396" s="3" t="str">
        <f>"202101404"</f>
        <v>202101404</v>
      </c>
      <c r="D396" s="3">
        <v>52.5</v>
      </c>
    </row>
    <row r="397" ht="14.1" customHeight="1" spans="1:4">
      <c r="A397" s="3" t="str">
        <f t="shared" si="6"/>
        <v>02</v>
      </c>
      <c r="B397" s="3" t="s">
        <v>5</v>
      </c>
      <c r="C397" s="3" t="str">
        <f>"202101405"</f>
        <v>202101405</v>
      </c>
      <c r="D397" s="3">
        <v>60</v>
      </c>
    </row>
    <row r="398" ht="14.1" customHeight="1" spans="1:4">
      <c r="A398" s="3" t="str">
        <f t="shared" si="6"/>
        <v>02</v>
      </c>
      <c r="B398" s="3" t="s">
        <v>5</v>
      </c>
      <c r="C398" s="3" t="str">
        <f>"202101406"</f>
        <v>202101406</v>
      </c>
      <c r="D398" s="3">
        <v>56</v>
      </c>
    </row>
    <row r="399" ht="14.1" customHeight="1" spans="1:4">
      <c r="A399" s="3" t="str">
        <f t="shared" si="6"/>
        <v>02</v>
      </c>
      <c r="B399" s="3" t="s">
        <v>5</v>
      </c>
      <c r="C399" s="3" t="str">
        <f>"202101407"</f>
        <v>202101407</v>
      </c>
      <c r="D399" s="3">
        <v>61</v>
      </c>
    </row>
    <row r="400" ht="14.1" customHeight="1" spans="1:4">
      <c r="A400" s="3" t="str">
        <f t="shared" si="6"/>
        <v>02</v>
      </c>
      <c r="B400" s="3" t="s">
        <v>5</v>
      </c>
      <c r="C400" s="3" t="str">
        <f>"202101408"</f>
        <v>202101408</v>
      </c>
      <c r="D400" s="3" t="s">
        <v>6</v>
      </c>
    </row>
    <row r="401" ht="14.1" customHeight="1" spans="1:4">
      <c r="A401" s="3" t="str">
        <f t="shared" si="6"/>
        <v>02</v>
      </c>
      <c r="B401" s="3" t="s">
        <v>5</v>
      </c>
      <c r="C401" s="3" t="str">
        <f>"202101409"</f>
        <v>202101409</v>
      </c>
      <c r="D401" s="3">
        <v>64</v>
      </c>
    </row>
    <row r="402" ht="14.1" customHeight="1" spans="1:4">
      <c r="A402" s="3" t="str">
        <f t="shared" si="6"/>
        <v>02</v>
      </c>
      <c r="B402" s="3" t="s">
        <v>5</v>
      </c>
      <c r="C402" s="3" t="str">
        <f>"202101410"</f>
        <v>202101410</v>
      </c>
      <c r="D402" s="3">
        <v>50</v>
      </c>
    </row>
    <row r="403" ht="14.1" customHeight="1" spans="1:4">
      <c r="A403" s="3" t="str">
        <f t="shared" si="6"/>
        <v>02</v>
      </c>
      <c r="B403" s="3" t="s">
        <v>5</v>
      </c>
      <c r="C403" s="3" t="str">
        <f>"202101411"</f>
        <v>202101411</v>
      </c>
      <c r="D403" s="3" t="s">
        <v>6</v>
      </c>
    </row>
    <row r="404" ht="14.1" customHeight="1" spans="1:4">
      <c r="A404" s="3" t="str">
        <f t="shared" si="6"/>
        <v>02</v>
      </c>
      <c r="B404" s="3" t="s">
        <v>5</v>
      </c>
      <c r="C404" s="3" t="str">
        <f>"202101412"</f>
        <v>202101412</v>
      </c>
      <c r="D404" s="3">
        <v>53.5</v>
      </c>
    </row>
    <row r="405" ht="14.1" customHeight="1" spans="1:4">
      <c r="A405" s="3" t="str">
        <f t="shared" si="6"/>
        <v>02</v>
      </c>
      <c r="B405" s="3" t="s">
        <v>5</v>
      </c>
      <c r="C405" s="3" t="str">
        <f>"202101413"</f>
        <v>202101413</v>
      </c>
      <c r="D405" s="3">
        <v>55.5</v>
      </c>
    </row>
    <row r="406" ht="14.1" customHeight="1" spans="1:4">
      <c r="A406" s="3" t="str">
        <f t="shared" si="6"/>
        <v>02</v>
      </c>
      <c r="B406" s="3" t="s">
        <v>5</v>
      </c>
      <c r="C406" s="3" t="str">
        <f>"202101414"</f>
        <v>202101414</v>
      </c>
      <c r="D406" s="3">
        <v>63</v>
      </c>
    </row>
    <row r="407" ht="14.1" customHeight="1" spans="1:4">
      <c r="A407" s="3" t="str">
        <f t="shared" ref="A407:A430" si="7">"02"</f>
        <v>02</v>
      </c>
      <c r="B407" s="3" t="s">
        <v>5</v>
      </c>
      <c r="C407" s="3" t="str">
        <f>"202101415"</f>
        <v>202101415</v>
      </c>
      <c r="D407" s="3">
        <v>70</v>
      </c>
    </row>
    <row r="408" ht="14.1" customHeight="1" spans="1:4">
      <c r="A408" s="3" t="str">
        <f t="shared" si="7"/>
        <v>02</v>
      </c>
      <c r="B408" s="3" t="s">
        <v>5</v>
      </c>
      <c r="C408" s="3" t="str">
        <f>"202101416"</f>
        <v>202101416</v>
      </c>
      <c r="D408" s="3">
        <v>49.5</v>
      </c>
    </row>
    <row r="409" ht="14.1" customHeight="1" spans="1:4">
      <c r="A409" s="3" t="str">
        <f t="shared" si="7"/>
        <v>02</v>
      </c>
      <c r="B409" s="3" t="s">
        <v>5</v>
      </c>
      <c r="C409" s="3" t="str">
        <f>"202101417"</f>
        <v>202101417</v>
      </c>
      <c r="D409" s="3">
        <v>65.5</v>
      </c>
    </row>
    <row r="410" ht="14.1" customHeight="1" spans="1:4">
      <c r="A410" s="3" t="str">
        <f t="shared" si="7"/>
        <v>02</v>
      </c>
      <c r="B410" s="3" t="s">
        <v>5</v>
      </c>
      <c r="C410" s="3" t="str">
        <f>"202101418"</f>
        <v>202101418</v>
      </c>
      <c r="D410" s="3">
        <v>59.5</v>
      </c>
    </row>
    <row r="411" ht="14.1" customHeight="1" spans="1:4">
      <c r="A411" s="3" t="str">
        <f t="shared" si="7"/>
        <v>02</v>
      </c>
      <c r="B411" s="3" t="s">
        <v>5</v>
      </c>
      <c r="C411" s="3" t="str">
        <f>"202101419"</f>
        <v>202101419</v>
      </c>
      <c r="D411" s="3">
        <v>60</v>
      </c>
    </row>
    <row r="412" ht="14.1" customHeight="1" spans="1:4">
      <c r="A412" s="3" t="str">
        <f t="shared" si="7"/>
        <v>02</v>
      </c>
      <c r="B412" s="3" t="s">
        <v>5</v>
      </c>
      <c r="C412" s="3" t="str">
        <f>"202101420"</f>
        <v>202101420</v>
      </c>
      <c r="D412" s="3" t="s">
        <v>6</v>
      </c>
    </row>
    <row r="413" ht="14.1" customHeight="1" spans="1:4">
      <c r="A413" s="3" t="str">
        <f t="shared" si="7"/>
        <v>02</v>
      </c>
      <c r="B413" s="3" t="s">
        <v>5</v>
      </c>
      <c r="C413" s="3" t="str">
        <f>"202101421"</f>
        <v>202101421</v>
      </c>
      <c r="D413" s="3">
        <v>60.5</v>
      </c>
    </row>
    <row r="414" ht="14.1" customHeight="1" spans="1:4">
      <c r="A414" s="3" t="str">
        <f t="shared" si="7"/>
        <v>02</v>
      </c>
      <c r="B414" s="3" t="s">
        <v>5</v>
      </c>
      <c r="C414" s="3" t="str">
        <f>"202101422"</f>
        <v>202101422</v>
      </c>
      <c r="D414" s="3" t="s">
        <v>6</v>
      </c>
    </row>
    <row r="415" ht="30.6" customHeight="1" spans="1:4">
      <c r="A415" s="3" t="str">
        <f t="shared" si="7"/>
        <v>02</v>
      </c>
      <c r="B415" s="3" t="s">
        <v>5</v>
      </c>
      <c r="C415" s="3" t="str">
        <f>"202101423"</f>
        <v>202101423</v>
      </c>
      <c r="D415" s="3">
        <v>52</v>
      </c>
    </row>
    <row r="416" ht="14.1" customHeight="1" spans="1:4">
      <c r="A416" s="3" t="str">
        <f t="shared" si="7"/>
        <v>02</v>
      </c>
      <c r="B416" s="3" t="s">
        <v>5</v>
      </c>
      <c r="C416" s="3" t="str">
        <f>"202101424"</f>
        <v>202101424</v>
      </c>
      <c r="D416" s="3">
        <v>58</v>
      </c>
    </row>
    <row r="417" ht="14.1" customHeight="1" spans="1:4">
      <c r="A417" s="3" t="str">
        <f t="shared" si="7"/>
        <v>02</v>
      </c>
      <c r="B417" s="3" t="s">
        <v>5</v>
      </c>
      <c r="C417" s="3" t="str">
        <f>"202101425"</f>
        <v>202101425</v>
      </c>
      <c r="D417" s="3">
        <v>59</v>
      </c>
    </row>
    <row r="418" ht="14.1" customHeight="1" spans="1:4">
      <c r="A418" s="3" t="str">
        <f t="shared" si="7"/>
        <v>02</v>
      </c>
      <c r="B418" s="3" t="s">
        <v>5</v>
      </c>
      <c r="C418" s="3" t="str">
        <f>"202101426"</f>
        <v>202101426</v>
      </c>
      <c r="D418" s="3">
        <v>62.5</v>
      </c>
    </row>
    <row r="419" ht="14.1" customHeight="1" spans="1:4">
      <c r="A419" s="3" t="str">
        <f t="shared" si="7"/>
        <v>02</v>
      </c>
      <c r="B419" s="3" t="s">
        <v>5</v>
      </c>
      <c r="C419" s="3" t="str">
        <f>"202101427"</f>
        <v>202101427</v>
      </c>
      <c r="D419" s="3">
        <v>69</v>
      </c>
    </row>
    <row r="420" ht="14.1" customHeight="1" spans="1:4">
      <c r="A420" s="3" t="str">
        <f t="shared" si="7"/>
        <v>02</v>
      </c>
      <c r="B420" s="3" t="s">
        <v>5</v>
      </c>
      <c r="C420" s="3" t="str">
        <f>"202101428"</f>
        <v>202101428</v>
      </c>
      <c r="D420" s="3" t="s">
        <v>6</v>
      </c>
    </row>
    <row r="421" ht="14.1" customHeight="1" spans="1:4">
      <c r="A421" s="3" t="str">
        <f t="shared" si="7"/>
        <v>02</v>
      </c>
      <c r="B421" s="3" t="s">
        <v>5</v>
      </c>
      <c r="C421" s="3" t="str">
        <f>"202101429"</f>
        <v>202101429</v>
      </c>
      <c r="D421" s="3">
        <v>72.5</v>
      </c>
    </row>
    <row r="422" ht="14.1" customHeight="1" spans="1:4">
      <c r="A422" s="3" t="str">
        <f t="shared" si="7"/>
        <v>02</v>
      </c>
      <c r="B422" s="3" t="s">
        <v>5</v>
      </c>
      <c r="C422" s="3" t="str">
        <f>"202101430"</f>
        <v>202101430</v>
      </c>
      <c r="D422" s="3" t="s">
        <v>6</v>
      </c>
    </row>
    <row r="423" ht="14.1" customHeight="1" spans="1:4">
      <c r="A423" s="3" t="str">
        <f t="shared" si="7"/>
        <v>02</v>
      </c>
      <c r="B423" s="3" t="s">
        <v>5</v>
      </c>
      <c r="C423" s="3" t="str">
        <f>"202101501"</f>
        <v>202101501</v>
      </c>
      <c r="D423" s="3" t="s">
        <v>6</v>
      </c>
    </row>
    <row r="424" ht="14.1" customHeight="1" spans="1:4">
      <c r="A424" s="3" t="str">
        <f t="shared" si="7"/>
        <v>02</v>
      </c>
      <c r="B424" s="3" t="s">
        <v>5</v>
      </c>
      <c r="C424" s="3" t="str">
        <f>"202101502"</f>
        <v>202101502</v>
      </c>
      <c r="D424" s="3">
        <v>76</v>
      </c>
    </row>
    <row r="425" ht="14.1" customHeight="1" spans="1:4">
      <c r="A425" s="3" t="str">
        <f t="shared" si="7"/>
        <v>02</v>
      </c>
      <c r="B425" s="3" t="s">
        <v>5</v>
      </c>
      <c r="C425" s="3" t="str">
        <f>"202101503"</f>
        <v>202101503</v>
      </c>
      <c r="D425" s="3">
        <v>63.5</v>
      </c>
    </row>
    <row r="426" ht="14.1" customHeight="1" spans="1:4">
      <c r="A426" s="3" t="str">
        <f t="shared" si="7"/>
        <v>02</v>
      </c>
      <c r="B426" s="3" t="s">
        <v>5</v>
      </c>
      <c r="C426" s="3" t="str">
        <f>"202101504"</f>
        <v>202101504</v>
      </c>
      <c r="D426" s="3" t="s">
        <v>6</v>
      </c>
    </row>
    <row r="427" ht="14.1" customHeight="1" spans="1:4">
      <c r="A427" s="3" t="str">
        <f t="shared" si="7"/>
        <v>02</v>
      </c>
      <c r="B427" s="3" t="s">
        <v>5</v>
      </c>
      <c r="C427" s="3" t="str">
        <f>"202101505"</f>
        <v>202101505</v>
      </c>
      <c r="D427" s="3">
        <v>60</v>
      </c>
    </row>
    <row r="428" ht="14.1" customHeight="1" spans="1:4">
      <c r="A428" s="3" t="str">
        <f t="shared" si="7"/>
        <v>02</v>
      </c>
      <c r="B428" s="3" t="s">
        <v>5</v>
      </c>
      <c r="C428" s="3" t="str">
        <f>"202101506"</f>
        <v>202101506</v>
      </c>
      <c r="D428" s="3" t="s">
        <v>6</v>
      </c>
    </row>
    <row r="429" ht="14.1" customHeight="1" spans="1:4">
      <c r="A429" s="3" t="str">
        <f t="shared" si="7"/>
        <v>02</v>
      </c>
      <c r="B429" s="3" t="s">
        <v>5</v>
      </c>
      <c r="C429" s="3" t="str">
        <f>"202101507"</f>
        <v>202101507</v>
      </c>
      <c r="D429" s="3">
        <v>56.5</v>
      </c>
    </row>
    <row r="430" ht="14.1" customHeight="1" spans="1:4">
      <c r="A430" s="3" t="str">
        <f t="shared" si="7"/>
        <v>02</v>
      </c>
      <c r="B430" s="3" t="s">
        <v>5</v>
      </c>
      <c r="C430" s="3" t="str">
        <f>"202101508"</f>
        <v>202101508</v>
      </c>
      <c r="D430" s="3">
        <v>57</v>
      </c>
    </row>
  </sheetData>
  <mergeCells count="1">
    <mergeCell ref="A1:D1"/>
  </mergeCells>
  <pageMargins left="1.29" right="0.748031496062992" top="0.69" bottom="0.69" header="0.511811023622047" footer="0.511811023622047"/>
  <pageSetup paperSize="9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2949_60c81d6a3c57c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人力资源和社会保障局管理员</cp:lastModifiedBy>
  <dcterms:created xsi:type="dcterms:W3CDTF">2021-06-15T03:26:00Z</dcterms:created>
  <cp:lastPrinted>2021-06-20T14:26:00Z</cp:lastPrinted>
  <dcterms:modified xsi:type="dcterms:W3CDTF">2021-06-21T08:32:58Z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3C7882C6FBED45D2BE0015D202892C23</vt:lpwstr>
  </property>
  <property fmtid="{D5CDD505-2E9C-101B-9397-08002B2CF9AE}" pid="3" name="KSOProductBuildVer">
    <vt:lpwstr>2052-11.1.0.10578</vt:lpwstr>
  </property>
</Properties>
</file>