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Sheet1!$A$1:$D$116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<sst xmlns="http://schemas.openxmlformats.org/spreadsheetml/2006/main" count="125" uniqueCount="86">
  <si>
    <t>2021年度萧县事业单位公开招聘工作人员考察名单</t>
  </si>
  <si>
    <t>顺序号</t>
  </si>
  <si>
    <t>报考岗位</t>
  </si>
  <si>
    <t>准考证号</t>
  </si>
  <si>
    <t>备  注</t>
  </si>
  <si>
    <t>210101-工作人员</t>
  </si>
  <si>
    <t>210102-工作人员</t>
  </si>
  <si>
    <t>210103-工作人员</t>
  </si>
  <si>
    <t>210104-工作人员</t>
  </si>
  <si>
    <t>210105-工作人员</t>
  </si>
  <si>
    <t>210106-工作人员</t>
  </si>
  <si>
    <t>210107-工作人员</t>
  </si>
  <si>
    <t>210108-工作人员</t>
  </si>
  <si>
    <t>210109-工作人员</t>
  </si>
  <si>
    <t>210110-工作人员</t>
  </si>
  <si>
    <t>210111-工作人员</t>
  </si>
  <si>
    <t>210112-工作人员</t>
  </si>
  <si>
    <t>210113-工作人员</t>
  </si>
  <si>
    <t>210114-工作人员</t>
  </si>
  <si>
    <t>210115-工作人员</t>
  </si>
  <si>
    <t>210116-工作人员</t>
  </si>
  <si>
    <t>210117-工作人员</t>
  </si>
  <si>
    <t>210118-工作人员</t>
  </si>
  <si>
    <t>210119-工作人员</t>
  </si>
  <si>
    <t>210120-工作人员</t>
  </si>
  <si>
    <t>210121-工作人员</t>
  </si>
  <si>
    <t>210122-工作人员</t>
  </si>
  <si>
    <t>210123-工作人员</t>
  </si>
  <si>
    <t>210124-工作人员</t>
  </si>
  <si>
    <t>210125-工作人员</t>
  </si>
  <si>
    <t>210126-工作人员</t>
  </si>
  <si>
    <t>210127-工作人员</t>
  </si>
  <si>
    <t>210128-工作人员</t>
  </si>
  <si>
    <t>210129-工作人员</t>
  </si>
  <si>
    <t>210130-工作人员</t>
  </si>
  <si>
    <t>210131-工作人员</t>
  </si>
  <si>
    <t>210132-工作人员</t>
  </si>
  <si>
    <t>210133-工作人员</t>
  </si>
  <si>
    <t>210134-工作人员</t>
  </si>
  <si>
    <t>210135-工作人员</t>
  </si>
  <si>
    <t>210136-工作人员</t>
  </si>
  <si>
    <t>210137-工作人员</t>
  </si>
  <si>
    <t>210138-工作人员</t>
  </si>
  <si>
    <t>210139-工作人员</t>
  </si>
  <si>
    <t>210140-工作人员</t>
  </si>
  <si>
    <t>210141-工作人员</t>
  </si>
  <si>
    <t>210142-工作人员</t>
  </si>
  <si>
    <t>210143-工作人员</t>
  </si>
  <si>
    <t>210144-工作人员</t>
  </si>
  <si>
    <t>210145-工作人员</t>
  </si>
  <si>
    <t>210146-工作人员</t>
  </si>
  <si>
    <t>210147-工作人员</t>
  </si>
  <si>
    <t>210148-工作人员</t>
  </si>
  <si>
    <t>210149-工作人员</t>
  </si>
  <si>
    <t>210150-工作人员</t>
  </si>
  <si>
    <t>210151-工作人员</t>
  </si>
  <si>
    <t>210152-工作人员</t>
  </si>
  <si>
    <t>210153-工作人员</t>
  </si>
  <si>
    <t>210154-工作人员</t>
  </si>
  <si>
    <t>210155-工作人员</t>
  </si>
  <si>
    <t>210156-工作人员</t>
  </si>
  <si>
    <t>210157-工作人员</t>
  </si>
  <si>
    <t>210158-工作人员</t>
  </si>
  <si>
    <t>210159-工作人员</t>
  </si>
  <si>
    <t>210160-工作人员</t>
  </si>
  <si>
    <t>210161-工作人员</t>
  </si>
  <si>
    <t>210162-工作人员</t>
  </si>
  <si>
    <t>221016330</t>
  </si>
  <si>
    <t>210163-工作人员</t>
  </si>
  <si>
    <t>221016410</t>
  </si>
  <si>
    <t>210164-工作人员</t>
  </si>
  <si>
    <t>221016426</t>
  </si>
  <si>
    <t>210165-工作人员</t>
  </si>
  <si>
    <t>210166-工作人员</t>
  </si>
  <si>
    <t>210167-工作人员</t>
  </si>
  <si>
    <t>210168-工作人员</t>
  </si>
  <si>
    <t>210169-工作人员</t>
  </si>
  <si>
    <t>210170-工作人员</t>
  </si>
  <si>
    <t>210171-工作人员</t>
  </si>
  <si>
    <t>210172-工作人员</t>
  </si>
  <si>
    <t>210173-工作人员</t>
  </si>
  <si>
    <t>210174-工作人员</t>
  </si>
  <si>
    <t>210175-工作人员</t>
  </si>
  <si>
    <t>210176-工作人员</t>
  </si>
  <si>
    <t>210177-工作人员</t>
  </si>
  <si>
    <t>210178-工作人员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</si>
</sst>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6"/>
  <sheetViews>
    <sheetView tabSelected="1" workbookViewId="0">
      <selection activeCell="D3" sqref="D3:D116"/>
    </sheetView>
  </sheetViews>
  <sheetFormatPr defaultColWidth="9" defaultRowHeight="13.5" outlineLevelCol="3"/>
  <cols>
    <col min="1" max="1" width="10.75" style="1" customWidth="1"/>
    <col min="2" max="2" width="25.625" style="1" customWidth="1"/>
    <col min="3" max="3" width="16.625" style="1" customWidth="1"/>
    <col min="4" max="4" width="17.375" style="1" customWidth="1"/>
    <col min="5" max="16384" width="9" style="1"/>
  </cols>
  <sheetData>
    <row r="1" ht="31" customHeight="1" spans="1:4">
      <c r="A1" s="4" t="s">
        <v>0</v>
      </c>
      <c r="B1" s="4"/>
      <c r="C1" s="4"/>
      <c r="D1" s="4"/>
    </row>
    <row r="2" ht="2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16" customHeight="1" spans="1:4">
      <c r="A3" s="7">
        <v>1</v>
      </c>
      <c r="B3" s="8" t="s">
        <v>5</v>
      </c>
      <c r="C3" s="7" t="str">
        <f>"221010101"</f>
        <v>221010101</v>
      </c>
      <c r="D3" s="7" t="str">
        <f>"221010101"</f>
        <v>221010101</v>
      </c>
    </row>
    <row r="4" ht="16" customHeight="1" spans="1:4">
      <c r="A4" s="7">
        <v>2</v>
      </c>
      <c r="B4" s="7" t="s">
        <v>6</v>
      </c>
      <c r="C4" s="7" t="str">
        <f>"221010121"</f>
        <v>221010121</v>
      </c>
      <c r="D4" s="7" t="str">
        <f>"221010121"</f>
        <v>221010121</v>
      </c>
    </row>
    <row r="5" ht="16" customHeight="1" spans="1:4">
      <c r="A5" s="7">
        <v>3</v>
      </c>
      <c r="B5" s="7" t="s">
        <v>7</v>
      </c>
      <c r="C5" s="7" t="str">
        <f>"221010128"</f>
        <v>221010128</v>
      </c>
      <c r="D5" s="7" t="str">
        <f>"221010128"</f>
        <v>221010128</v>
      </c>
    </row>
    <row r="6" ht="16" customHeight="1" spans="1:4">
      <c r="A6" s="7">
        <v>4</v>
      </c>
      <c r="B6" s="7" t="s">
        <v>8</v>
      </c>
      <c r="C6" s="7" t="str">
        <f>"221010204"</f>
        <v>221010204</v>
      </c>
      <c r="D6" s="7" t="str">
        <f>"221010204"</f>
        <v>221010204</v>
      </c>
    </row>
    <row r="7" ht="16" customHeight="1" spans="1:4">
      <c r="A7" s="7">
        <v>5</v>
      </c>
      <c r="B7" s="7" t="s">
        <v>9</v>
      </c>
      <c r="C7" s="7" t="str">
        <f>"221010216"</f>
        <v>221010216</v>
      </c>
      <c r="D7" s="7" t="str">
        <f>"221010216"</f>
        <v>221010216</v>
      </c>
    </row>
    <row r="8" ht="16" customHeight="1" spans="1:4">
      <c r="A8" s="7">
        <v>6</v>
      </c>
      <c r="B8" s="7" t="s">
        <v>10</v>
      </c>
      <c r="C8" s="7" t="str">
        <f>"221010308"</f>
        <v>221010308</v>
      </c>
      <c r="D8" s="7" t="str">
        <f>"221010308"</f>
        <v>221010308</v>
      </c>
    </row>
    <row r="9" ht="16" customHeight="1" spans="1:4">
      <c r="A9" s="7">
        <v>7</v>
      </c>
      <c r="B9" s="7" t="s">
        <v>11</v>
      </c>
      <c r="C9" s="7" t="str">
        <f>"221010410"</f>
        <v>221010410</v>
      </c>
      <c r="D9" s="7" t="str">
        <f>"221010410"</f>
        <v>221010410</v>
      </c>
    </row>
    <row r="10" ht="16" customHeight="1" spans="1:4">
      <c r="A10" s="7">
        <v>8</v>
      </c>
      <c r="B10" s="7" t="s">
        <v>12</v>
      </c>
      <c r="C10" s="7" t="str">
        <f>"221010428"</f>
        <v>221010428</v>
      </c>
      <c r="D10" s="7" t="str">
        <f>"221010428"</f>
        <v>221010428</v>
      </c>
    </row>
    <row r="11" ht="16" customHeight="1" spans="1:4">
      <c r="A11" s="7">
        <v>9</v>
      </c>
      <c r="B11" s="7" t="s">
        <v>13</v>
      </c>
      <c r="C11" s="7" t="str">
        <f>"221010603"</f>
        <v>221010603</v>
      </c>
      <c r="D11" s="7" t="str">
        <f>"221010603"</f>
        <v>221010603</v>
      </c>
    </row>
    <row r="12" ht="16" customHeight="1" spans="1:4">
      <c r="A12" s="7">
        <v>10</v>
      </c>
      <c r="B12" s="7" t="s">
        <v>14</v>
      </c>
      <c r="C12" s="7" t="str">
        <f>"221010711"</f>
        <v>221010711</v>
      </c>
      <c r="D12" s="7" t="str">
        <f>"221010711"</f>
        <v>221010711</v>
      </c>
    </row>
    <row r="13" ht="16" customHeight="1" spans="1:4">
      <c r="A13" s="7">
        <v>11</v>
      </c>
      <c r="B13" s="7" t="s">
        <v>15</v>
      </c>
      <c r="C13" s="7" t="str">
        <f>"221010805"</f>
        <v>221010805</v>
      </c>
      <c r="D13" s="7" t="str">
        <f>"221010805"</f>
        <v>221010805</v>
      </c>
    </row>
    <row r="14" ht="16" customHeight="1" spans="1:4">
      <c r="A14" s="7">
        <v>12</v>
      </c>
      <c r="B14" s="7" t="s">
        <v>16</v>
      </c>
      <c r="C14" s="7" t="str">
        <f>"221010902"</f>
        <v>221010902</v>
      </c>
      <c r="D14" s="7" t="str">
        <f>"221010902"</f>
        <v>221010902</v>
      </c>
    </row>
    <row r="15" ht="16" customHeight="1" spans="1:4">
      <c r="A15" s="7">
        <v>13</v>
      </c>
      <c r="B15" s="7" t="s">
        <v>17</v>
      </c>
      <c r="C15" s="7" t="str">
        <f>"221010905"</f>
        <v>221010905</v>
      </c>
      <c r="D15" s="7" t="str">
        <f>"221010905"</f>
        <v>221010905</v>
      </c>
    </row>
    <row r="16" ht="16" customHeight="1" spans="1:4">
      <c r="A16" s="7">
        <v>14</v>
      </c>
      <c r="B16" s="7" t="s">
        <v>18</v>
      </c>
      <c r="C16" s="7" t="str">
        <f>"221010920"</f>
        <v>221010920</v>
      </c>
      <c r="D16" s="7" t="str">
        <f>"221010920"</f>
        <v>221010920</v>
      </c>
    </row>
    <row r="17" ht="16" customHeight="1" spans="1:4">
      <c r="A17" s="7">
        <v>15</v>
      </c>
      <c r="B17" s="7" t="s">
        <v>19</v>
      </c>
      <c r="C17" s="7" t="str">
        <f>"221011005"</f>
        <v>221011005</v>
      </c>
      <c r="D17" s="7" t="str">
        <f>"221011005"</f>
        <v>221011005</v>
      </c>
    </row>
    <row r="18" ht="16" customHeight="1" spans="1:4">
      <c r="A18" s="7">
        <v>16</v>
      </c>
      <c r="B18" s="7" t="s">
        <v>20</v>
      </c>
      <c r="C18" s="7" t="str">
        <f>"221011014"</f>
        <v>221011014</v>
      </c>
      <c r="D18" s="7" t="str">
        <f>"221011014"</f>
        <v>221011014</v>
      </c>
    </row>
    <row r="19" ht="16" customHeight="1" spans="1:4">
      <c r="A19" s="7">
        <v>17</v>
      </c>
      <c r="B19" s="7" t="s">
        <v>21</v>
      </c>
      <c r="C19" s="7" t="str">
        <f>"221011107"</f>
        <v>221011107</v>
      </c>
      <c r="D19" s="7" t="str">
        <f>"221011107"</f>
        <v>221011107</v>
      </c>
    </row>
    <row r="20" ht="16" customHeight="1" spans="1:4">
      <c r="A20" s="7">
        <v>18</v>
      </c>
      <c r="B20" s="7" t="s">
        <v>22</v>
      </c>
      <c r="C20" s="7" t="str">
        <f>"221011111"</f>
        <v>221011111</v>
      </c>
      <c r="D20" s="7" t="str">
        <f>"221011111"</f>
        <v>221011111</v>
      </c>
    </row>
    <row r="21" ht="16" customHeight="1" spans="1:4">
      <c r="A21" s="7">
        <v>19</v>
      </c>
      <c r="B21" s="7" t="s">
        <v>23</v>
      </c>
      <c r="C21" s="7" t="str">
        <f>"221011509"</f>
        <v>221011509</v>
      </c>
      <c r="D21" s="7" t="str">
        <f>"221011509"</f>
        <v>221011509</v>
      </c>
    </row>
    <row r="22" ht="16" customHeight="1" spans="1:4">
      <c r="A22" s="7">
        <v>20</v>
      </c>
      <c r="B22" s="7" t="s">
        <v>23</v>
      </c>
      <c r="C22" s="7" t="str">
        <f>"221011723"</f>
        <v>221011723</v>
      </c>
      <c r="D22" s="7" t="str">
        <f>"221011723"</f>
        <v>221011723</v>
      </c>
    </row>
    <row r="23" ht="16" customHeight="1" spans="1:4">
      <c r="A23" s="7">
        <v>21</v>
      </c>
      <c r="B23" s="7" t="s">
        <v>24</v>
      </c>
      <c r="C23" s="7" t="str">
        <f>"221012107"</f>
        <v>221012107</v>
      </c>
      <c r="D23" s="7" t="str">
        <f>"221012107"</f>
        <v>221012107</v>
      </c>
    </row>
    <row r="24" ht="16" customHeight="1" spans="1:4">
      <c r="A24" s="7">
        <v>22</v>
      </c>
      <c r="B24" s="7" t="s">
        <v>24</v>
      </c>
      <c r="C24" s="7" t="str">
        <f>"221012026"</f>
        <v>221012026</v>
      </c>
      <c r="D24" s="7" t="str">
        <f>"221012026"</f>
        <v>221012026</v>
      </c>
    </row>
    <row r="25" ht="16" customHeight="1" spans="1:4">
      <c r="A25" s="7">
        <v>23</v>
      </c>
      <c r="B25" s="7" t="s">
        <v>25</v>
      </c>
      <c r="C25" s="7" t="str">
        <f>"221012324"</f>
        <v>221012324</v>
      </c>
      <c r="D25" s="7" t="str">
        <f>"221012324"</f>
        <v>221012324</v>
      </c>
    </row>
    <row r="26" s="1" customFormat="1" ht="16" customHeight="1" spans="1:4">
      <c r="A26" s="7">
        <v>24</v>
      </c>
      <c r="B26" s="9" t="s">
        <v>26</v>
      </c>
      <c r="C26" s="9" t="str">
        <f>"221012406"</f>
        <v>221012406</v>
      </c>
      <c r="D26" s="9" t="str">
        <f>"221012406"</f>
        <v>221012406</v>
      </c>
    </row>
    <row r="27" s="1" customFormat="1" ht="16" customHeight="1" spans="1:4">
      <c r="A27" s="7">
        <v>25</v>
      </c>
      <c r="B27" s="7" t="s">
        <v>27</v>
      </c>
      <c r="C27" s="7" t="str">
        <f>"221012424"</f>
        <v>221012424</v>
      </c>
      <c r="D27" s="7" t="str">
        <f>"221012424"</f>
        <v>221012424</v>
      </c>
    </row>
    <row r="28" ht="16" customHeight="1" spans="1:4">
      <c r="A28" s="7">
        <v>26</v>
      </c>
      <c r="B28" s="7" t="s">
        <v>28</v>
      </c>
      <c r="C28" s="7" t="str">
        <f>"221012525"</f>
        <v>221012525</v>
      </c>
      <c r="D28" s="7" t="str">
        <f>"221012525"</f>
        <v>221012525</v>
      </c>
    </row>
    <row r="29" ht="16" customHeight="1" spans="1:4">
      <c r="A29" s="7">
        <v>27</v>
      </c>
      <c r="B29" s="7" t="s">
        <v>29</v>
      </c>
      <c r="C29" s="7" t="str">
        <f>"221012619"</f>
        <v>221012619</v>
      </c>
      <c r="D29" s="7" t="str">
        <f>"221012619"</f>
        <v>221012619</v>
      </c>
    </row>
    <row r="30" ht="16" customHeight="1" spans="1:4">
      <c r="A30" s="7">
        <v>28</v>
      </c>
      <c r="B30" s="7" t="s">
        <v>30</v>
      </c>
      <c r="C30" s="7" t="str">
        <f>"221012707"</f>
        <v>221012707</v>
      </c>
      <c r="D30" s="7" t="str">
        <f>"221012707"</f>
        <v>221012707</v>
      </c>
    </row>
    <row r="31" ht="16" customHeight="1" spans="1:4">
      <c r="A31" s="7">
        <v>29</v>
      </c>
      <c r="B31" s="7" t="s">
        <v>31</v>
      </c>
      <c r="C31" s="7" t="str">
        <f>"221012718"</f>
        <v>221012718</v>
      </c>
      <c r="D31" s="7" t="str">
        <f>"221012718"</f>
        <v>221012718</v>
      </c>
    </row>
    <row r="32" ht="16" customHeight="1" spans="1:4">
      <c r="A32" s="7">
        <v>30</v>
      </c>
      <c r="B32" s="7" t="s">
        <v>31</v>
      </c>
      <c r="C32" s="7" t="str">
        <f>"221012726"</f>
        <v>221012726</v>
      </c>
      <c r="D32" s="7" t="str">
        <f>"221012726"</f>
        <v>221012726</v>
      </c>
    </row>
    <row r="33" ht="16" customHeight="1" spans="1:4">
      <c r="A33" s="7">
        <v>31</v>
      </c>
      <c r="B33" s="7" t="s">
        <v>32</v>
      </c>
      <c r="C33" s="7" t="str">
        <f>"221012901"</f>
        <v>221012901</v>
      </c>
      <c r="D33" s="7" t="str">
        <f>"221012901"</f>
        <v>221012901</v>
      </c>
    </row>
    <row r="34" ht="16" customHeight="1" spans="1:4">
      <c r="A34" s="7">
        <v>32</v>
      </c>
      <c r="B34" s="7" t="s">
        <v>32</v>
      </c>
      <c r="C34" s="7" t="str">
        <f>"221012811"</f>
        <v>221012811</v>
      </c>
      <c r="D34" s="7" t="str">
        <f>"221012811"</f>
        <v>221012811</v>
      </c>
    </row>
    <row r="35" ht="16" customHeight="1" spans="1:4">
      <c r="A35" s="7">
        <v>33</v>
      </c>
      <c r="B35" s="7" t="s">
        <v>33</v>
      </c>
      <c r="C35" s="7" t="str">
        <f>"221013014"</f>
        <v>221013014</v>
      </c>
      <c r="D35" s="7" t="str">
        <f>"221013014"</f>
        <v>221013014</v>
      </c>
    </row>
    <row r="36" ht="16" customHeight="1" spans="1:4">
      <c r="A36" s="7">
        <v>34</v>
      </c>
      <c r="B36" s="7" t="s">
        <v>34</v>
      </c>
      <c r="C36" s="7" t="str">
        <f>"221013027"</f>
        <v>221013027</v>
      </c>
      <c r="D36" s="7" t="str">
        <f>"221013027"</f>
        <v>221013027</v>
      </c>
    </row>
    <row r="37" ht="16" customHeight="1" spans="1:4">
      <c r="A37" s="7">
        <v>35</v>
      </c>
      <c r="B37" s="7" t="s">
        <v>35</v>
      </c>
      <c r="C37" s="7" t="str">
        <f>"221013130"</f>
        <v>221013130</v>
      </c>
      <c r="D37" s="7" t="str">
        <f>"221013130"</f>
        <v>221013130</v>
      </c>
    </row>
    <row r="38" ht="16" customHeight="1" spans="1:4">
      <c r="A38" s="7">
        <v>36</v>
      </c>
      <c r="B38" s="7" t="s">
        <v>35</v>
      </c>
      <c r="C38" s="7" t="str">
        <f>"221013117"</f>
        <v>221013117</v>
      </c>
      <c r="D38" s="7" t="str">
        <f>"221013117"</f>
        <v>221013117</v>
      </c>
    </row>
    <row r="39" ht="16" customHeight="1" spans="1:4">
      <c r="A39" s="7">
        <v>37</v>
      </c>
      <c r="B39" s="7" t="s">
        <v>36</v>
      </c>
      <c r="C39" s="7" t="str">
        <f>"221013407"</f>
        <v>221013407</v>
      </c>
      <c r="D39" s="7" t="str">
        <f>"221013407"</f>
        <v>221013407</v>
      </c>
    </row>
    <row r="40" ht="16" customHeight="1" spans="1:4">
      <c r="A40" s="7">
        <v>38</v>
      </c>
      <c r="B40" s="7" t="s">
        <v>36</v>
      </c>
      <c r="C40" s="7" t="str">
        <f>"221013219"</f>
        <v>221013219</v>
      </c>
      <c r="D40" s="7" t="str">
        <f>"221013219"</f>
        <v>221013219</v>
      </c>
    </row>
    <row r="41" ht="16" customHeight="1" spans="1:4">
      <c r="A41" s="7">
        <v>39</v>
      </c>
      <c r="B41" s="7" t="s">
        <v>36</v>
      </c>
      <c r="C41" s="7" t="str">
        <f>"221013304"</f>
        <v>221013304</v>
      </c>
      <c r="D41" s="7" t="str">
        <f>"221013304"</f>
        <v>221013304</v>
      </c>
    </row>
    <row r="42" ht="16" customHeight="1" spans="1:4">
      <c r="A42" s="7">
        <v>40</v>
      </c>
      <c r="B42" s="7" t="s">
        <v>37</v>
      </c>
      <c r="C42" s="7" t="str">
        <f>"221013427"</f>
        <v>221013427</v>
      </c>
      <c r="D42" s="7" t="str">
        <f>"221013427"</f>
        <v>221013427</v>
      </c>
    </row>
    <row r="43" ht="16" customHeight="1" spans="1:4">
      <c r="A43" s="7">
        <v>41</v>
      </c>
      <c r="B43" s="7" t="s">
        <v>38</v>
      </c>
      <c r="C43" s="7" t="str">
        <f>"221013515"</f>
        <v>221013515</v>
      </c>
      <c r="D43" s="7" t="str">
        <f>"221013515"</f>
        <v>221013515</v>
      </c>
    </row>
    <row r="44" ht="16" customHeight="1" spans="1:4">
      <c r="A44" s="7">
        <v>42</v>
      </c>
      <c r="B44" s="7" t="s">
        <v>38</v>
      </c>
      <c r="C44" s="7" t="str">
        <f>"221013511"</f>
        <v>221013511</v>
      </c>
      <c r="D44" s="7" t="str">
        <f>"221013511"</f>
        <v>221013511</v>
      </c>
    </row>
    <row r="45" ht="16" customHeight="1" spans="1:4">
      <c r="A45" s="7">
        <v>43</v>
      </c>
      <c r="B45" s="7" t="s">
        <v>39</v>
      </c>
      <c r="C45" s="7" t="str">
        <f>"221013521"</f>
        <v>221013521</v>
      </c>
      <c r="D45" s="7" t="str">
        <f>"221013521"</f>
        <v>221013521</v>
      </c>
    </row>
    <row r="46" ht="16" customHeight="1" spans="1:4">
      <c r="A46" s="7">
        <v>44</v>
      </c>
      <c r="B46" s="7" t="s">
        <v>40</v>
      </c>
      <c r="C46" s="7" t="str">
        <f>"221013606"</f>
        <v>221013606</v>
      </c>
      <c r="D46" s="7" t="str">
        <f>"221013606"</f>
        <v>221013606</v>
      </c>
    </row>
    <row r="47" ht="16" customHeight="1" spans="1:4">
      <c r="A47" s="7">
        <v>45</v>
      </c>
      <c r="B47" s="7" t="s">
        <v>41</v>
      </c>
      <c r="C47" s="7" t="str">
        <f>"221013610"</f>
        <v>221013610</v>
      </c>
      <c r="D47" s="7" t="str">
        <f>"221013610"</f>
        <v>221013610</v>
      </c>
    </row>
    <row r="48" ht="16" customHeight="1" spans="1:4">
      <c r="A48" s="7">
        <v>46</v>
      </c>
      <c r="B48" s="7" t="s">
        <v>42</v>
      </c>
      <c r="C48" s="7" t="str">
        <f>"221014013"</f>
        <v>221014013</v>
      </c>
      <c r="D48" s="7" t="str">
        <f>"221014013"</f>
        <v>221014013</v>
      </c>
    </row>
    <row r="49" ht="16" customHeight="1" spans="1:4">
      <c r="A49" s="7">
        <v>47</v>
      </c>
      <c r="B49" s="7" t="s">
        <v>42</v>
      </c>
      <c r="C49" s="7" t="str">
        <f>"221013928"</f>
        <v>221013928</v>
      </c>
      <c r="D49" s="7" t="str">
        <f>"221013928"</f>
        <v>221013928</v>
      </c>
    </row>
    <row r="50" s="2" customFormat="1" ht="16" customHeight="1" spans="1:4">
      <c r="A50" s="7">
        <v>48</v>
      </c>
      <c r="B50" s="7" t="s">
        <v>43</v>
      </c>
      <c r="C50" s="7">
        <v>221014129</v>
      </c>
      <c r="D50" s="7">
        <v>221014129</v>
      </c>
    </row>
    <row r="51" ht="16" customHeight="1" spans="1:4">
      <c r="A51" s="7">
        <v>49</v>
      </c>
      <c r="B51" s="7" t="s">
        <v>44</v>
      </c>
      <c r="C51" s="10" t="str">
        <f>"221014327"</f>
        <v>221014327</v>
      </c>
      <c r="D51" s="10" t="str">
        <f>"221014327"</f>
        <v>221014327</v>
      </c>
    </row>
    <row r="52" ht="16" customHeight="1" spans="1:4">
      <c r="A52" s="7">
        <v>50</v>
      </c>
      <c r="B52" s="7" t="s">
        <v>44</v>
      </c>
      <c r="C52" s="10" t="str">
        <f>"221014710"</f>
        <v>221014710</v>
      </c>
      <c r="D52" s="10" t="str">
        <f>"221014710"</f>
        <v>221014710</v>
      </c>
    </row>
    <row r="53" ht="16" customHeight="1" spans="1:4">
      <c r="A53" s="7">
        <v>51</v>
      </c>
      <c r="B53" s="7" t="s">
        <v>44</v>
      </c>
      <c r="C53" s="10" t="str">
        <f>"221014620"</f>
        <v>221014620</v>
      </c>
      <c r="D53" s="10" t="str">
        <f>"221014620"</f>
        <v>221014620</v>
      </c>
    </row>
    <row r="54" ht="16" customHeight="1" spans="1:4">
      <c r="A54" s="7">
        <v>52</v>
      </c>
      <c r="B54" s="7" t="s">
        <v>44</v>
      </c>
      <c r="C54" s="10" t="str">
        <f>"221014314"</f>
        <v>221014314</v>
      </c>
      <c r="D54" s="10" t="str">
        <f>"221014314"</f>
        <v>221014314</v>
      </c>
    </row>
    <row r="55" ht="16" customHeight="1" spans="1:4">
      <c r="A55" s="7">
        <v>53</v>
      </c>
      <c r="B55" s="7" t="s">
        <v>44</v>
      </c>
      <c r="C55" s="10" t="str">
        <f>"221014328"</f>
        <v>221014328</v>
      </c>
      <c r="D55" s="10" t="str">
        <f>"221014328"</f>
        <v>221014328</v>
      </c>
    </row>
    <row r="56" ht="16" customHeight="1" spans="1:4">
      <c r="A56" s="7">
        <v>54</v>
      </c>
      <c r="B56" s="7" t="s">
        <v>44</v>
      </c>
      <c r="C56" s="10" t="str">
        <f>"221014610"</f>
        <v>221014610</v>
      </c>
      <c r="D56" s="10" t="str">
        <f>"221014610"</f>
        <v>221014610</v>
      </c>
    </row>
    <row r="57" ht="16" customHeight="1" spans="1:4">
      <c r="A57" s="7">
        <v>55</v>
      </c>
      <c r="B57" s="7" t="s">
        <v>44</v>
      </c>
      <c r="C57" s="10" t="str">
        <f>"221014220"</f>
        <v>221014220</v>
      </c>
      <c r="D57" s="10" t="str">
        <f>"221014220"</f>
        <v>221014220</v>
      </c>
    </row>
    <row r="58" ht="16" customHeight="1" spans="1:4">
      <c r="A58" s="7">
        <v>56</v>
      </c>
      <c r="B58" s="7" t="s">
        <v>44</v>
      </c>
      <c r="C58" s="10" t="str">
        <f>"221014226"</f>
        <v>221014226</v>
      </c>
      <c r="D58" s="10" t="str">
        <f>"221014226"</f>
        <v>221014226</v>
      </c>
    </row>
    <row r="59" ht="16" customHeight="1" spans="1:4">
      <c r="A59" s="7">
        <v>57</v>
      </c>
      <c r="B59" s="7" t="s">
        <v>44</v>
      </c>
      <c r="C59" s="10" t="str">
        <f>"221014608"</f>
        <v>221014608</v>
      </c>
      <c r="D59" s="10" t="str">
        <f>"221014608"</f>
        <v>221014608</v>
      </c>
    </row>
    <row r="60" ht="16" customHeight="1" spans="1:4">
      <c r="A60" s="7">
        <v>58</v>
      </c>
      <c r="B60" s="7" t="s">
        <v>44</v>
      </c>
      <c r="C60" s="10" t="str">
        <f>"221014625"</f>
        <v>221014625</v>
      </c>
      <c r="D60" s="10" t="str">
        <f>"221014625"</f>
        <v>221014625</v>
      </c>
    </row>
    <row r="61" ht="16" customHeight="1" spans="1:4">
      <c r="A61" s="7">
        <v>59</v>
      </c>
      <c r="B61" s="7" t="s">
        <v>45</v>
      </c>
      <c r="C61" s="7" t="str">
        <f>"221014714"</f>
        <v>221014714</v>
      </c>
      <c r="D61" s="7" t="str">
        <f>"221014714"</f>
        <v>221014714</v>
      </c>
    </row>
    <row r="62" ht="16" customHeight="1" spans="1:4">
      <c r="A62" s="7">
        <v>60</v>
      </c>
      <c r="B62" s="7" t="s">
        <v>45</v>
      </c>
      <c r="C62" s="7" t="str">
        <f>"221014720"</f>
        <v>221014720</v>
      </c>
      <c r="D62" s="7" t="str">
        <f>"221014720"</f>
        <v>221014720</v>
      </c>
    </row>
    <row r="63" ht="16" customHeight="1" spans="1:4">
      <c r="A63" s="7">
        <v>61</v>
      </c>
      <c r="B63" s="7" t="s">
        <v>46</v>
      </c>
      <c r="C63" s="7">
        <v>221014724</v>
      </c>
      <c r="D63" s="7">
        <v>221014724</v>
      </c>
    </row>
    <row r="64" ht="16" customHeight="1" spans="1:4">
      <c r="A64" s="7">
        <v>62</v>
      </c>
      <c r="B64" s="7" t="s">
        <v>47</v>
      </c>
      <c r="C64" s="10" t="str">
        <f>"221014820"</f>
        <v>221014820</v>
      </c>
      <c r="D64" s="10" t="str">
        <f>"221014820"</f>
        <v>221014820</v>
      </c>
    </row>
    <row r="65" ht="16" customHeight="1" spans="1:4">
      <c r="A65" s="7">
        <v>63</v>
      </c>
      <c r="B65" s="7" t="s">
        <v>48</v>
      </c>
      <c r="C65" s="10" t="str">
        <f>"221014919"</f>
        <v>221014919</v>
      </c>
      <c r="D65" s="10" t="str">
        <f>"221014919"</f>
        <v>221014919</v>
      </c>
    </row>
    <row r="66" ht="16" customHeight="1" spans="1:4">
      <c r="A66" s="7">
        <v>64</v>
      </c>
      <c r="B66" s="7" t="s">
        <v>49</v>
      </c>
      <c r="C66" s="10" t="str">
        <f>"221015012"</f>
        <v>221015012</v>
      </c>
      <c r="D66" s="10" t="str">
        <f>"221015012"</f>
        <v>221015012</v>
      </c>
    </row>
    <row r="67" ht="16" customHeight="1" spans="1:4">
      <c r="A67" s="7">
        <v>65</v>
      </c>
      <c r="B67" s="7" t="s">
        <v>49</v>
      </c>
      <c r="C67" s="10" t="str">
        <f>"221015013"</f>
        <v>221015013</v>
      </c>
      <c r="D67" s="10" t="str">
        <f>"221015013"</f>
        <v>221015013</v>
      </c>
    </row>
    <row r="68" ht="16" customHeight="1" spans="1:4">
      <c r="A68" s="7">
        <v>66</v>
      </c>
      <c r="B68" s="7" t="s">
        <v>50</v>
      </c>
      <c r="C68" s="10" t="str">
        <f>"221015025"</f>
        <v>221015025</v>
      </c>
      <c r="D68" s="10" t="str">
        <f>"221015025"</f>
        <v>221015025</v>
      </c>
    </row>
    <row r="69" ht="16" customHeight="1" spans="1:4">
      <c r="A69" s="7">
        <v>67</v>
      </c>
      <c r="B69" s="7" t="s">
        <v>50</v>
      </c>
      <c r="C69" s="10" t="str">
        <f>"221015018"</f>
        <v>221015018</v>
      </c>
      <c r="D69" s="10" t="str">
        <f>"221015018"</f>
        <v>221015018</v>
      </c>
    </row>
    <row r="70" ht="16" customHeight="1" spans="1:4">
      <c r="A70" s="7">
        <v>68</v>
      </c>
      <c r="B70" s="7" t="s">
        <v>51</v>
      </c>
      <c r="C70" s="10" t="str">
        <f>"221015108"</f>
        <v>221015108</v>
      </c>
      <c r="D70" s="10" t="str">
        <f>"221015108"</f>
        <v>221015108</v>
      </c>
    </row>
    <row r="71" ht="16" customHeight="1" spans="1:4">
      <c r="A71" s="7">
        <v>69</v>
      </c>
      <c r="B71" s="7" t="s">
        <v>52</v>
      </c>
      <c r="C71" s="10" t="str">
        <f>"221015121"</f>
        <v>221015121</v>
      </c>
      <c r="D71" s="10" t="str">
        <f>"221015121"</f>
        <v>221015121</v>
      </c>
    </row>
    <row r="72" ht="16" customHeight="1" spans="1:4">
      <c r="A72" s="7">
        <v>70</v>
      </c>
      <c r="B72" s="7" t="s">
        <v>53</v>
      </c>
      <c r="C72" s="10" t="str">
        <f>"221015129"</f>
        <v>221015129</v>
      </c>
      <c r="D72" s="10" t="str">
        <f>"221015129"</f>
        <v>221015129</v>
      </c>
    </row>
    <row r="73" ht="16" customHeight="1" spans="1:4">
      <c r="A73" s="7">
        <v>71</v>
      </c>
      <c r="B73" s="7" t="s">
        <v>54</v>
      </c>
      <c r="C73" s="10" t="str">
        <f>"221015218"</f>
        <v>221015218</v>
      </c>
      <c r="D73" s="10" t="str">
        <f>"221015218"</f>
        <v>221015218</v>
      </c>
    </row>
    <row r="74" ht="16" customHeight="1" spans="1:4">
      <c r="A74" s="7">
        <v>72</v>
      </c>
      <c r="B74" s="7" t="s">
        <v>55</v>
      </c>
      <c r="C74" s="10" t="str">
        <f>"221015225"</f>
        <v>221015225</v>
      </c>
      <c r="D74" s="10" t="str">
        <f>"221015225"</f>
        <v>221015225</v>
      </c>
    </row>
    <row r="75" ht="16" customHeight="1" spans="1:4">
      <c r="A75" s="7">
        <v>73</v>
      </c>
      <c r="B75" s="7" t="s">
        <v>56</v>
      </c>
      <c r="C75" s="10" t="str">
        <f>"221015307"</f>
        <v>221015307</v>
      </c>
      <c r="D75" s="10" t="str">
        <f>"221015307"</f>
        <v>221015307</v>
      </c>
    </row>
    <row r="76" ht="16" customHeight="1" spans="1:4">
      <c r="A76" s="7">
        <v>74</v>
      </c>
      <c r="B76" s="7" t="s">
        <v>56</v>
      </c>
      <c r="C76" s="10" t="str">
        <f>"221015303"</f>
        <v>221015303</v>
      </c>
      <c r="D76" s="10" t="str">
        <f>"221015303"</f>
        <v>221015303</v>
      </c>
    </row>
    <row r="77" ht="16" customHeight="1" spans="1:4">
      <c r="A77" s="7">
        <v>75</v>
      </c>
      <c r="B77" s="7" t="s">
        <v>57</v>
      </c>
      <c r="C77" s="10" t="str">
        <f>"221015401"</f>
        <v>221015401</v>
      </c>
      <c r="D77" s="10" t="str">
        <f>"221015401"</f>
        <v>221015401</v>
      </c>
    </row>
    <row r="78" ht="16" customHeight="1" spans="1:4">
      <c r="A78" s="7">
        <v>76</v>
      </c>
      <c r="B78" s="7" t="s">
        <v>58</v>
      </c>
      <c r="C78" s="10" t="str">
        <f>"221015528"</f>
        <v>221015528</v>
      </c>
      <c r="D78" s="10" t="str">
        <f>"221015528"</f>
        <v>221015528</v>
      </c>
    </row>
    <row r="79" s="1" customFormat="1" ht="16" customHeight="1" spans="1:4">
      <c r="A79" s="7">
        <v>77</v>
      </c>
      <c r="B79" s="7" t="s">
        <v>59</v>
      </c>
      <c r="C79" s="10" t="str">
        <f>"221015630"</f>
        <v>221015630</v>
      </c>
      <c r="D79" s="10" t="str">
        <f>"221015630"</f>
        <v>221015630</v>
      </c>
    </row>
    <row r="80" s="1" customFormat="1" ht="16" customHeight="1" spans="1:4">
      <c r="A80" s="7">
        <v>78</v>
      </c>
      <c r="B80" s="7" t="s">
        <v>60</v>
      </c>
      <c r="C80" s="10" t="str">
        <f>"221015719"</f>
        <v>221015719</v>
      </c>
      <c r="D80" s="10" t="str">
        <f>"221015719"</f>
        <v>221015719</v>
      </c>
    </row>
    <row r="81" s="1" customFormat="1" ht="16" customHeight="1" spans="1:4">
      <c r="A81" s="7">
        <v>79</v>
      </c>
      <c r="B81" s="7" t="s">
        <v>61</v>
      </c>
      <c r="C81" s="10" t="str">
        <f>"221015902"</f>
        <v>221015902</v>
      </c>
      <c r="D81" s="10" t="str">
        <f>"221015902"</f>
        <v>221015902</v>
      </c>
    </row>
    <row r="82" s="1" customFormat="1" ht="16" customHeight="1" spans="1:4">
      <c r="A82" s="7">
        <v>80</v>
      </c>
      <c r="B82" s="7" t="s">
        <v>61</v>
      </c>
      <c r="C82" s="10" t="str">
        <f>"221015825"</f>
        <v>221015825</v>
      </c>
      <c r="D82" s="10" t="str">
        <f>"221015825"</f>
        <v>221015825</v>
      </c>
    </row>
    <row r="83" s="1" customFormat="1" ht="16" customHeight="1" spans="1:4">
      <c r="A83" s="7">
        <v>81</v>
      </c>
      <c r="B83" s="7" t="s">
        <v>61</v>
      </c>
      <c r="C83" s="10" t="str">
        <f>"221016005"</f>
        <v>221016005</v>
      </c>
      <c r="D83" s="10" t="str">
        <f>"221016005"</f>
        <v>221016005</v>
      </c>
    </row>
    <row r="84" s="1" customFormat="1" ht="16" customHeight="1" spans="1:4">
      <c r="A84" s="7">
        <v>82</v>
      </c>
      <c r="B84" s="7" t="s">
        <v>62</v>
      </c>
      <c r="C84" s="10" t="str">
        <f>"221016118"</f>
        <v>221016118</v>
      </c>
      <c r="D84" s="10" t="str">
        <f>"221016118"</f>
        <v>221016118</v>
      </c>
    </row>
    <row r="85" s="1" customFormat="1" ht="16" customHeight="1" spans="1:4">
      <c r="A85" s="7">
        <v>83</v>
      </c>
      <c r="B85" s="7" t="s">
        <v>62</v>
      </c>
      <c r="C85" s="10" t="str">
        <f>"221016015"</f>
        <v>221016015</v>
      </c>
      <c r="D85" s="10" t="str">
        <f>"221016015"</f>
        <v>221016015</v>
      </c>
    </row>
    <row r="86" s="1" customFormat="1" ht="16" customHeight="1" spans="1:4">
      <c r="A86" s="7">
        <v>84</v>
      </c>
      <c r="B86" s="7" t="s">
        <v>62</v>
      </c>
      <c r="C86" s="10" t="str">
        <f>"221016014"</f>
        <v>221016014</v>
      </c>
      <c r="D86" s="10" t="str">
        <f>"221016014"</f>
        <v>221016014</v>
      </c>
    </row>
    <row r="87" s="1" customFormat="1" ht="16" customHeight="1" spans="1:4">
      <c r="A87" s="7">
        <v>85</v>
      </c>
      <c r="B87" s="7" t="s">
        <v>62</v>
      </c>
      <c r="C87" s="10" t="str">
        <f>"221016119"</f>
        <v>221016119</v>
      </c>
      <c r="D87" s="10" t="str">
        <f>"221016119"</f>
        <v>221016119</v>
      </c>
    </row>
    <row r="88" s="1" customFormat="1" ht="16" customHeight="1" spans="1:4">
      <c r="A88" s="7">
        <v>86</v>
      </c>
      <c r="B88" s="7" t="s">
        <v>62</v>
      </c>
      <c r="C88" s="10" t="str">
        <f>"221016013"</f>
        <v>221016013</v>
      </c>
      <c r="D88" s="10" t="str">
        <f>"221016013"</f>
        <v>221016013</v>
      </c>
    </row>
    <row r="89" s="1" customFormat="1" ht="16" customHeight="1" spans="1:4">
      <c r="A89" s="7">
        <v>87</v>
      </c>
      <c r="B89" s="7" t="s">
        <v>62</v>
      </c>
      <c r="C89" s="10" t="str">
        <f>"221016017"</f>
        <v>221016017</v>
      </c>
      <c r="D89" s="10" t="str">
        <f>"221016017"</f>
        <v>221016017</v>
      </c>
    </row>
    <row r="90" s="1" customFormat="1" ht="16" customHeight="1" spans="1:4">
      <c r="A90" s="7">
        <v>88</v>
      </c>
      <c r="B90" s="7" t="s">
        <v>62</v>
      </c>
      <c r="C90" s="10" t="str">
        <f>"221016028"</f>
        <v>221016028</v>
      </c>
      <c r="D90" s="10" t="str">
        <f>"221016028"</f>
        <v>221016028</v>
      </c>
    </row>
    <row r="91" ht="16" customHeight="1" spans="1:4">
      <c r="A91" s="7">
        <v>89</v>
      </c>
      <c r="B91" s="7" t="s">
        <v>63</v>
      </c>
      <c r="C91" s="10" t="str">
        <f>"221016127"</f>
        <v>221016127</v>
      </c>
      <c r="D91" s="10" t="str">
        <f>"221016127"</f>
        <v>221016127</v>
      </c>
    </row>
    <row r="92" ht="16" customHeight="1" spans="1:4">
      <c r="A92" s="7">
        <v>90</v>
      </c>
      <c r="B92" s="7" t="s">
        <v>64</v>
      </c>
      <c r="C92" s="10" t="str">
        <f>"221016223"</f>
        <v>221016223</v>
      </c>
      <c r="D92" s="10" t="str">
        <f>"221016223"</f>
        <v>221016223</v>
      </c>
    </row>
    <row r="93" ht="16" customHeight="1" spans="1:4">
      <c r="A93" s="7">
        <v>91</v>
      </c>
      <c r="B93" s="7" t="s">
        <v>64</v>
      </c>
      <c r="C93" s="10" t="str">
        <f>"221016213"</f>
        <v>221016213</v>
      </c>
      <c r="D93" s="10" t="str">
        <f>"221016213"</f>
        <v>221016213</v>
      </c>
    </row>
    <row r="94" ht="16" customHeight="1" spans="1:4">
      <c r="A94" s="7">
        <v>92</v>
      </c>
      <c r="B94" s="7" t="s">
        <v>65</v>
      </c>
      <c r="C94" s="10" t="str">
        <f>"221016324"</f>
        <v>221016324</v>
      </c>
      <c r="D94" s="10" t="str">
        <f>"221016324"</f>
        <v>221016324</v>
      </c>
    </row>
    <row r="95" ht="16" customHeight="1" spans="1:4">
      <c r="A95" s="7">
        <v>93</v>
      </c>
      <c r="B95" s="7" t="s">
        <v>65</v>
      </c>
      <c r="C95" s="10" t="str">
        <f>"221016325"</f>
        <v>221016325</v>
      </c>
      <c r="D95" s="10" t="str">
        <f>"221016325"</f>
        <v>221016325</v>
      </c>
    </row>
    <row r="96" ht="16" customHeight="1" spans="1:4">
      <c r="A96" s="7">
        <v>94</v>
      </c>
      <c r="B96" s="7" t="s">
        <v>66</v>
      </c>
      <c r="C96" s="10" t="str">
        <f>"221016404"</f>
        <v>221016404</v>
      </c>
      <c r="D96" s="10" t="str">
        <f>"221016404"</f>
        <v>221016404</v>
      </c>
    </row>
    <row r="97" s="2" customFormat="1" ht="16" customHeight="1" spans="1:4">
      <c r="A97" s="7">
        <v>95</v>
      </c>
      <c r="B97" s="10" t="s">
        <v>66</v>
      </c>
      <c r="C97" s="10" t="s">
        <v>67</v>
      </c>
      <c r="D97" s="10" t="s">
        <v>67</v>
      </c>
    </row>
    <row r="98" s="2" customFormat="1" ht="16" customHeight="1" spans="1:4">
      <c r="A98" s="7">
        <v>96</v>
      </c>
      <c r="B98" s="7" t="s">
        <v>68</v>
      </c>
      <c r="C98" s="10" t="s">
        <v>69</v>
      </c>
      <c r="D98" s="10" t="str">
        <f>"221016411"</f>
        <v>221016411</v>
      </c>
    </row>
    <row r="99" ht="16" customHeight="1" spans="1:4">
      <c r="A99" s="7">
        <v>97</v>
      </c>
      <c r="B99" s="10" t="s">
        <v>68</v>
      </c>
      <c r="C99" s="10" t="str">
        <f>"221016411"</f>
        <v>221016411</v>
      </c>
      <c r="D99" s="10" t="s">
        <v>69</v>
      </c>
    </row>
    <row r="100" s="2" customFormat="1" ht="16" customHeight="1" spans="1:4">
      <c r="A100" s="7">
        <v>98</v>
      </c>
      <c r="B100" s="10" t="s">
        <v>70</v>
      </c>
      <c r="C100" s="10" t="s">
        <v>71</v>
      </c>
      <c r="D100" s="10" t="s">
        <v>71</v>
      </c>
    </row>
    <row r="101" ht="16" customHeight="1" spans="1:4">
      <c r="A101" s="7">
        <v>99</v>
      </c>
      <c r="B101" s="7" t="s">
        <v>72</v>
      </c>
      <c r="C101" s="10" t="str">
        <f>"221016501"</f>
        <v>221016501</v>
      </c>
      <c r="D101" s="10" t="str">
        <f>"221016501"</f>
        <v>221016501</v>
      </c>
    </row>
    <row r="102" ht="16" customHeight="1" spans="1:4">
      <c r="A102" s="7">
        <v>100</v>
      </c>
      <c r="B102" s="7" t="s">
        <v>73</v>
      </c>
      <c r="C102" s="10" t="str">
        <f>"221016513"</f>
        <v>221016513</v>
      </c>
      <c r="D102" s="10" t="str">
        <f>"221016513"</f>
        <v>221016513</v>
      </c>
    </row>
    <row r="103" s="1" customFormat="1" ht="16" customHeight="1" spans="1:4">
      <c r="A103" s="7">
        <v>101</v>
      </c>
      <c r="B103" s="7" t="s">
        <v>74</v>
      </c>
      <c r="C103" s="10" t="str">
        <f>"221016703"</f>
        <v>221016703</v>
      </c>
      <c r="D103" s="10" t="str">
        <f>"221016703"</f>
        <v>221016703</v>
      </c>
    </row>
    <row r="104" s="1" customFormat="1" ht="16" customHeight="1" spans="1:4">
      <c r="A104" s="7">
        <v>102</v>
      </c>
      <c r="B104" s="7" t="s">
        <v>75</v>
      </c>
      <c r="C104" s="10" t="str">
        <f>"221016725"</f>
        <v>221016725</v>
      </c>
      <c r="D104" s="10" t="str">
        <f>"221016725"</f>
        <v>221016725</v>
      </c>
    </row>
    <row r="105" s="1" customFormat="1" ht="16" customHeight="1" spans="1:4">
      <c r="A105" s="7">
        <v>103</v>
      </c>
      <c r="B105" s="7" t="s">
        <v>75</v>
      </c>
      <c r="C105" s="10" t="str">
        <f>"221016728"</f>
        <v>221016728</v>
      </c>
      <c r="D105" s="10" t="str">
        <f>"221016728"</f>
        <v>221016728</v>
      </c>
    </row>
    <row r="106" s="1" customFormat="1" ht="16" customHeight="1" spans="1:4">
      <c r="A106" s="7">
        <v>104</v>
      </c>
      <c r="B106" s="7" t="s">
        <v>76</v>
      </c>
      <c r="C106" s="10" t="str">
        <f>"221016801"</f>
        <v>221016801</v>
      </c>
      <c r="D106" s="10" t="str">
        <f>"221016801"</f>
        <v>221016801</v>
      </c>
    </row>
    <row r="107" s="1" customFormat="1" ht="16" customHeight="1" spans="1:4">
      <c r="A107" s="7">
        <v>105</v>
      </c>
      <c r="B107" s="7" t="s">
        <v>77</v>
      </c>
      <c r="C107" s="10" t="str">
        <f>"221016811"</f>
        <v>221016811</v>
      </c>
      <c r="D107" s="10" t="str">
        <f>"221016811"</f>
        <v>221016811</v>
      </c>
    </row>
    <row r="108" s="1" customFormat="1" ht="16" customHeight="1" spans="1:4">
      <c r="A108" s="7">
        <v>106</v>
      </c>
      <c r="B108" s="7" t="s">
        <v>77</v>
      </c>
      <c r="C108" s="10" t="str">
        <f>"221016903"</f>
        <v>221016903</v>
      </c>
      <c r="D108" s="10" t="str">
        <f>"221016903"</f>
        <v>221016903</v>
      </c>
    </row>
    <row r="109" ht="16" customHeight="1" spans="1:4">
      <c r="A109" s="7">
        <v>107</v>
      </c>
      <c r="B109" s="7" t="s">
        <v>78</v>
      </c>
      <c r="C109" s="10" t="str">
        <f>"221017205"</f>
        <v>221017205</v>
      </c>
      <c r="D109" s="10" t="str">
        <f>"221017205"</f>
        <v>221017205</v>
      </c>
    </row>
    <row r="110" ht="16" customHeight="1" spans="1:4">
      <c r="A110" s="7">
        <v>108</v>
      </c>
      <c r="B110" s="7" t="s">
        <v>79</v>
      </c>
      <c r="C110" s="10" t="str">
        <f>"221017501"</f>
        <v>221017501</v>
      </c>
      <c r="D110" s="10" t="str">
        <f>"221017501"</f>
        <v>221017501</v>
      </c>
    </row>
    <row r="111" ht="16" customHeight="1" spans="1:4">
      <c r="A111" s="7">
        <v>109</v>
      </c>
      <c r="B111" s="7" t="s">
        <v>80</v>
      </c>
      <c r="C111" s="10" t="str">
        <f>"221017607"</f>
        <v>221017607</v>
      </c>
      <c r="D111" s="10" t="str">
        <f>"221017607"</f>
        <v>221017607</v>
      </c>
    </row>
    <row r="112" ht="16" customHeight="1" spans="1:4">
      <c r="A112" s="7">
        <v>110</v>
      </c>
      <c r="B112" s="7" t="s">
        <v>81</v>
      </c>
      <c r="C112" s="10" t="str">
        <f>"221017708"</f>
        <v>221017708</v>
      </c>
      <c r="D112" s="10" t="str">
        <f>"221017708"</f>
        <v>221017708</v>
      </c>
    </row>
    <row r="113" ht="16" customHeight="1" spans="1:4">
      <c r="A113" s="7">
        <v>111</v>
      </c>
      <c r="B113" s="7" t="s">
        <v>82</v>
      </c>
      <c r="C113" s="10" t="str">
        <f>"221017721"</f>
        <v>221017721</v>
      </c>
      <c r="D113" s="10" t="str">
        <f>"221017721"</f>
        <v>221017721</v>
      </c>
    </row>
    <row r="114" ht="16" customHeight="1" spans="1:4">
      <c r="A114" s="7">
        <v>112</v>
      </c>
      <c r="B114" s="7" t="s">
        <v>83</v>
      </c>
      <c r="C114" s="10" t="str">
        <f>"221017912"</f>
        <v>221017912</v>
      </c>
      <c r="D114" s="10" t="str">
        <f>"221017912"</f>
        <v>221017912</v>
      </c>
    </row>
    <row r="115" ht="16" customHeight="1" spans="1:4">
      <c r="A115" s="7">
        <v>113</v>
      </c>
      <c r="B115" s="7" t="s">
        <v>84</v>
      </c>
      <c r="C115" s="10" t="str">
        <f>"221018517"</f>
        <v>221018517</v>
      </c>
      <c r="D115" s="10" t="str">
        <f>"221018517"</f>
        <v>221018517</v>
      </c>
    </row>
    <row r="116" s="3" customFormat="1" ht="16" customHeight="1" spans="1:4">
      <c r="A116" s="7">
        <v>114</v>
      </c>
      <c r="B116" s="7" t="s">
        <v>85</v>
      </c>
      <c r="C116" s="10" t="str">
        <f>"221018529"</f>
        <v>221018529</v>
      </c>
      <c r="D116" s="10" t="str">
        <f>"221018529"</f>
        <v>221018529</v>
      </c>
    </row>
  </sheetData>
  <autoFilter ref="A1:D116">
    <extLst/>
  </autoFilter>
  <mergeCells count="1">
    <mergeCell ref="A1:D1"/>
  </mergeCells>
  <conditionalFormatting sqref="C97">
    <cfRule type="expression" dxfId="0" priority="10">
      <formula>AND(COUNTIF($B$2:$B$3,C97)+COUNTIF($B$5:$B$8,C97)+COUNTIF($B$10:$B$23,C97)+COUNTIF($B$25:$B$45,C97)+COUNTIF($B$47:$B$49,C97)+COUNTIF($B$50:$B$54,C97)+COUNTIF($B$59:$B$68,C97)+COUNTIF($B$70:$B$71,C97)+COUNTIF($B$73:$B$85,C97)+COUNTIF($B$87:$B$91,C97)+COUNTIF($B$93:$B$109,C97)+COUNTIF($B$112:$B$122,C97)+COUNTIF($B$124:$B$164,C97)+COUNTIF($B$167:$B$171,C97)+COUNTIF($B$173:$B$193,C97)+COUNTIF($B$195:$B$208,C97)+COUNTIF($B$210:$B$228,C97)+COUNTIF($B$231:$B$247,C97)+COUNTIF($B$250:$B$263,C97)+COUNTIF($B$265:$B$269,C97)+COUNTIF($B$271:$B$275,C97)+COUNTIF($B$277:$B$283,C97)+COUNTIF($B$285:$B$286,C97)+COUNTIF($B$290:$B$65532,C97)&gt;1,NOT(ISBLANK(C97)))</formula>
    </cfRule>
  </conditionalFormatting>
  <conditionalFormatting sqref="D97">
    <cfRule type="expression" dxfId="0" priority="3">
      <formula>AND(COUNTIF($B$2:$B$3,D97)+COUNTIF($B$5:$B$8,D97)+COUNTIF($B$10:$B$23,D97)+COUNTIF($B$25:$B$45,D97)+COUNTIF($B$47:$B$49,D97)+COUNTIF($B$50:$B$54,D97)+COUNTIF($B$59:$B$68,D97)+COUNTIF($B$70:$B$71,D97)+COUNTIF($B$73:$B$85,D97)+COUNTIF($B$87:$B$91,D97)+COUNTIF($B$93:$B$109,D97)+COUNTIF($B$112:$B$122,D97)+COUNTIF($B$124:$B$164,D97)+COUNTIF($B$167:$B$171,D97)+COUNTIF($B$173:$B$193,D97)+COUNTIF($B$195:$B$208,D97)+COUNTIF($B$210:$B$228,D97)+COUNTIF($B$231:$B$247,D97)+COUNTIF($B$250:$B$263,D97)+COUNTIF($B$265:$B$269,D97)+COUNTIF($B$271:$B$275,D97)+COUNTIF($B$277:$B$283,D97)+COUNTIF($B$285:$B$286,D97)+COUNTIF($B$290:$B$65532,D97)&gt;1,NOT(ISBLANK(D97)))</formula>
    </cfRule>
  </conditionalFormatting>
  <conditionalFormatting sqref="C98">
    <cfRule type="expression" dxfId="0" priority="9">
      <formula>AND(COUNTIF($B$2:$B$3,C98)+COUNTIF($B$5:$B$8,C98)+COUNTIF($B$10:$B$23,C98)+COUNTIF($B$25:$B$45,C98)+COUNTIF($B$47:$B$49,C98)+COUNTIF($B$50:$B$54,C98)+COUNTIF($B$59:$B$68,C98)+COUNTIF($B$70:$B$71,C98)+COUNTIF($B$73:$B$85,C98)+COUNTIF($B$87:$B$91,C98)+COUNTIF($B$93:$B$108,C98)+COUNTIF($B$111:$B$121,C98)+COUNTIF($B$123:$B$163,C98)+COUNTIF($B$166:$B$170,C98)+COUNTIF($B$172:$B$192,C98)+COUNTIF($B$194:$B$207,C98)+COUNTIF($B$209:$B$227,C98)+COUNTIF($B$230:$B$246,C98)+COUNTIF($B$249:$B$262,C98)+COUNTIF($B$264:$B$268,C98)+COUNTIF($B$270:$B$274,C98)+COUNTIF($B$276:$B$282,C98)+COUNTIF($B$284:$B$285,C98)+COUNTIF($B$289:$B$65531,C98)&gt;1,NOT(ISBLANK(C98)))</formula>
    </cfRule>
  </conditionalFormatting>
  <conditionalFormatting sqref="D99">
    <cfRule type="expression" dxfId="0" priority="2">
      <formula>AND(COUNTIF($B$2:$B$3,D99)+COUNTIF($B$5:$B$8,D99)+COUNTIF($B$10:$B$23,D99)+COUNTIF($B$25:$B$45,D99)+COUNTIF($B$47:$B$49,D99)+COUNTIF($B$50:$B$54,D99)+COUNTIF($B$59:$B$68,D99)+COUNTIF($B$70:$B$71,D99)+COUNTIF($B$73:$B$85,D99)+COUNTIF($B$87:$B$91,D99)+COUNTIF($B$93:$B$108,D99)+COUNTIF($B$111:$B$121,D99)+COUNTIF($B$123:$B$163,D99)+COUNTIF($B$166:$B$170,D99)+COUNTIF($B$172:$B$192,D99)+COUNTIF($B$194:$B$207,D99)+COUNTIF($B$209:$B$227,D99)+COUNTIF($B$230:$B$246,D99)+COUNTIF($B$249:$B$262,D99)+COUNTIF($B$264:$B$268,D99)+COUNTIF($B$270:$B$274,D99)+COUNTIF($B$276:$B$282,D99)+COUNTIF($B$284:$B$285,D99)+COUNTIF($B$289:$B$65531,D99)&gt;1,NOT(ISBLANK(D99)))</formula>
    </cfRule>
  </conditionalFormatting>
  <conditionalFormatting sqref="C100">
    <cfRule type="expression" dxfId="0" priority="8">
      <formula>AND(COUNTIF($B$2:$B$3,C100)+COUNTIF($B$5:$B$8,C100)+COUNTIF($B$10:$B$23,C100)+COUNTIF($B$25:$B$45,C100)+COUNTIF($B$47:$B$49,C100)+COUNTIF($B$50:$B$54,C100)+COUNTIF($B$59:$B$68,C100)+COUNTIF($B$70:$B$71,C100)+COUNTIF($B$73:$B$85,C100)+COUNTIF($B$87:$B$91,C100)+COUNTIF($B$93:$B$107,C100)+COUNTIF($B$110:$B$120,C100)+COUNTIF($B$122:$B$162,C100)+COUNTIF($B$165:$B$169,C100)+COUNTIF($B$171:$B$191,C100)+COUNTIF($B$193:$B$206,C100)+COUNTIF($B$208:$B$226,C100)+COUNTIF($B$229:$B$245,C100)+COUNTIF($B$248:$B$261,C100)+COUNTIF($B$263:$B$267,C100)+COUNTIF($B$269:$B$273,C100)+COUNTIF($B$275:$B$281,C100)+COUNTIF($B$283:$B$284,C100)+COUNTIF($B$288:$B$65530,C100)&gt;1,NOT(ISBLANK(C100)))</formula>
    </cfRule>
  </conditionalFormatting>
  <conditionalFormatting sqref="D100">
    <cfRule type="expression" dxfId="0" priority="1">
      <formula>AND(COUNTIF($B$2:$B$3,D100)+COUNTIF($B$5:$B$8,D100)+COUNTIF($B$10:$B$23,D100)+COUNTIF($B$25:$B$45,D100)+COUNTIF($B$47:$B$49,D100)+COUNTIF($B$50:$B$54,D100)+COUNTIF($B$59:$B$68,D100)+COUNTIF($B$70:$B$71,D100)+COUNTIF($B$73:$B$85,D100)+COUNTIF($B$87:$B$91,D100)+COUNTIF($B$93:$B$107,D100)+COUNTIF($B$110:$B$120,D100)+COUNTIF($B$122:$B$162,D100)+COUNTIF($B$165:$B$169,D100)+COUNTIF($B$171:$B$191,D100)+COUNTIF($B$193:$B$206,D100)+COUNTIF($B$208:$B$226,D100)+COUNTIF($B$229:$B$245,D100)+COUNTIF($B$248:$B$261,D100)+COUNTIF($B$263:$B$267,D100)+COUNTIF($B$269:$B$273,D100)+COUNTIF($B$275:$B$281,D100)+COUNTIF($B$283:$B$284,D100)+COUNTIF($B$288:$B$65530,D100)&gt;1,NOT(ISBLANK(D100)))</formula>
    </cfRule>
  </conditionalFormatting>
  <conditionalFormatting sqref="C3:C50">
    <cfRule type="expression" dxfId="0" priority="14">
      <formula>AND(COUNTIF(#REF!,C3)+COUNTIF(#REF!,C3)+COUNTIF(#REF!,C3)+COUNTIF(#REF!,C3)+COUNTIF(#REF!,C3)+COUNTIF(#REF!,C3)+COUNTIF(#REF!,C3)+COUNTIF(#REF!,C3)+COUNTIF(#REF!,C3)+COUNTIF(#REF!,C3)+COUNTIF(#REF!,C3)+COUNTIF(#REF!,C3)+COUNTIF(#REF!,C3)+COUNTIF(#REF!,C3)+COUNTIF(#REF!,C3)+COUNTIF(#REF!,C3)+COUNTIF(#REF!,C3)+COUNTIF(#REF!,C3)+COUNTIF(#REF!,C3)+COUNTIF(#REF!,C3)+COUNTIF(#REF!,C3)+COUNTIF(#REF!,C3)+COUNTIF(#REF!,C3)+COUNTIF(#REF!,C3)&gt;1,NOT(ISBLANK(C3)))</formula>
    </cfRule>
  </conditionalFormatting>
  <conditionalFormatting sqref="C51:C60">
    <cfRule type="expression" dxfId="0" priority="12">
      <formula>AND(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+COUNTIF(#REF!,C51)&gt;1,NOT(ISBLANK(C51)))</formula>
    </cfRule>
  </conditionalFormatting>
  <conditionalFormatting sqref="C61:C63">
    <cfRule type="expression" dxfId="0" priority="13">
      <formula>AND(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&gt;1,NOT(ISBLANK(C61)))</formula>
    </cfRule>
  </conditionalFormatting>
  <conditionalFormatting sqref="D3:D50">
    <cfRule type="expression" dxfId="0" priority="7">
      <formula>AND(COUNTIF($C$2:$C$4,D3)+COUNTIF($C$5:$C$6,D3)+COUNTIF($C$7:$C$11,D3)+COUNTIF($C$12:$C$19,D3)+COUNTIF($C$20:$C$21,D3)+COUNTIF($C$22:$C$23,D3)+COUNTIF($C$24:$C$27,D3)+COUNTIF($C$28:$C$28,D3)+COUNTIF($C$29:$C$33,D3)+COUNTIF($C$34:$C$35,D3)+COUNTIF($C$36:$C$42,D3)+COUNTIF($C$43:$C$46,D3)+COUNTIF($C$47:$C$135,D3)+COUNTIF($C$138:$C$142,D3)+COUNTIF($C$144:$C$164,D3)+COUNTIF($C$166:$C$179,D3)+COUNTIF($C$181:$C$199,D3)+COUNTIF($C$202:$C$218,D3)+COUNTIF($C$221:$C$234,D3)+COUNTIF($C$236:$C$240,D3)+COUNTIF($C$242:$C$246,D3)+COUNTIF($C$248:$C$254,D3)+COUNTIF($C$256:$C$257,D3)+COUNTIF($C$261:$C$65503,D3)&gt;1,NOT(ISBLANK(D3)))</formula>
    </cfRule>
  </conditionalFormatting>
  <conditionalFormatting sqref="D51:D60">
    <cfRule type="expression" dxfId="0" priority="5">
      <formula>AND(COUNTIF($C$2:$C$4,D51)+COUNTIF($C$6:$C$9,D51)+COUNTIF($C$11:$C$13,D51)+COUNTIF($C$14:$C$19,D51)+COUNTIF($C$20:$C$20,D51)+COUNTIF($C$21:$C$22,D51)+COUNTIF($C$24:$C$28,D51)+COUNTIF($C$29:$C$29,D51)+COUNTIF($C$30:$C$34,D51)+COUNTIF($C$36:$C$40,D51)+COUNTIF($C$41:$C$43,D51)+COUNTIF($C$44:$C$47,D51)+COUNTIF($C$48:$C$62,D51)+COUNTIF($C$63:$C$64,D51)+COUNTIF($C$120:$C$136,D51)+COUNTIF($C$138:$C$151,D51)+COUNTIF($C$153:$C$171,D51)+COUNTIF($C$174:$C$190,D51)+COUNTIF($C$193:$C$206,D51)+COUNTIF($C$208:$C$212,D51)+COUNTIF($C$214:$C$218,D51)+COUNTIF($C$220:$C$226,D51)+COUNTIF($C$228:$C$229,D51)+COUNTIF($C$233:$C$65475,D51)&gt;1,NOT(ISBLANK(D51)))</formula>
    </cfRule>
  </conditionalFormatting>
  <conditionalFormatting sqref="D61:D63">
    <cfRule type="expression" dxfId="0" priority="6">
      <formula>AND(COUNTIF($C$2:$C$4,D61)+COUNTIF($C$5:$C$6,D61)+COUNTIF($C$7:$C$11,D61)+COUNTIF($C$12:$C$19,D61)+COUNTIF($C$20:$C$21,D61)+COUNTIF($C$22:$C$23,D61)+COUNTIF($C$24:$C$27,D61)+COUNTIF($C$28:$C$28,D61)+COUNTIF($C$29:$C$33,D61)+COUNTIF($C$34:$C$35,D61)+COUNTIF($C$36:$C$42,D61)+COUNTIF($C$43:$C$46,D61)+COUNTIF($C$47:$C$135,D61)+COUNTIF($C$138:$C$142,D61)+COUNTIF($C$144:$C$164,D61)+COUNTIF($C$166:$C$179,D61)+COUNTIF($C$181:$C$199,D61)+COUNTIF($C$202:$C$218,D61)+COUNTIF($C$221:$C$234,D61)+COUNTIF($C$236:$C$240,D61)+COUNTIF($C$242:$C$246,D61)+COUNTIF($C$248:$C$254,D61)+COUNTIF($C$256:$C$257,D61)+COUNTIF($C$261:$C$65503,D61)&gt;1,NOT(ISBLANK(D61)))</formula>
    </cfRule>
  </conditionalFormatting>
  <conditionalFormatting sqref="C64:C96 C99 C101:C116">
    <cfRule type="expression" dxfId="0" priority="11">
      <formula>AND(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+COUNTIF(#REF!,C64)&gt;1,NOT(ISBLANK(C64)))</formula>
    </cfRule>
  </conditionalFormatting>
  <conditionalFormatting sqref="D64:D96 D98 D101:D116">
    <cfRule type="expression" dxfId="0" priority="4">
      <formula>AND(COUNTIF($C$2:$C$4,D64)+COUNTIF($C$6:$C$9,D64)+COUNTIF($C$11:$C$13,D64)+COUNTIF($C$14:$C$19,D64)+COUNTIF($C$20:$C$20,D64)+COUNTIF($C$21:$C$22,D64)+COUNTIF($C$24:$C$28,D64)+COUNTIF($C$29:$C$29,D64)+COUNTIF($C$30:$C$34,D64)+COUNTIF($C$36:$C$40,D64)+COUNTIF($C$41:$C$43,D64)+COUNTIF($C$44:$C$47,D64)+COUNTIF($C$48:$C$62,D64)+COUNTIF($C$63:$C$64,D64)+COUNTIF($C$66:$C$82,D64)+COUNTIF($C$84:$C$96,D64)+COUNTIF($C$98:$C$117,D64)+COUNTIF($C$120:$C$136,D64)+COUNTIF($C$139:$C$152,D64)+COUNTIF($C$154:$C$158,D64)+COUNTIF($C$160:$C$164,D64)+COUNTIF($C$166:$C$172,D64)+COUNTIF($C$174:$C$175,D64)+COUNTIF($C$179:$C$65421,D64)&gt;1,NOT(ISBLANK(D64)))</formula>
    </cfRule>
  </conditionalFormatting>
  <pageMargins left="0.0388888888888889" right="0.236111111111111" top="0.751388888888889" bottom="0.078472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2020-10-12T09:24:00Z</dcterms:created>
  <dcterms:modified xsi:type="dcterms:W3CDTF">2022-02-08T01:15:59Z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357C4AA9A6A94D23AA74093E8E095643</vt:lpwstr>
  </property>
</Properties>
</file>