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库明细表" sheetId="3" r:id="rId1"/>
    <sheet name="Sheet1" sheetId="4" r:id="rId2"/>
  </sheets>
  <definedNames>
    <definedName name="_xlnm._FilterDatabase" localSheetId="0" hidden="1">项目库明细表!$A$5:$AD$51</definedName>
    <definedName name="_xlnm.Print_Titles" localSheetId="0">项目库明细表!$2:$5</definedName>
  </definedNames>
  <calcPr calcId="144525"/>
</workbook>
</file>

<file path=xl/sharedStrings.xml><?xml version="1.0" encoding="utf-8"?>
<sst xmlns="http://schemas.openxmlformats.org/spreadsheetml/2006/main" count="621" uniqueCount="227">
  <si>
    <r>
      <rPr>
        <sz val="28"/>
        <rFont val="方正小标宋_GBK"/>
        <charset val="134"/>
      </rPr>
      <t>萧县杨楼镇</t>
    </r>
    <r>
      <rPr>
        <sz val="28"/>
        <rFont val="Times New Roman"/>
        <charset val="134"/>
      </rPr>
      <t>2022</t>
    </r>
    <r>
      <rPr>
        <sz val="28"/>
        <rFont val="方正小标宋_GBK"/>
        <charset val="134"/>
      </rPr>
      <t>年巩固拓展脱贫攻坚成果和乡村振兴项目库</t>
    </r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</si>
  <si>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</si>
  <si>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</si>
  <si>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</si>
  <si>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</si>
  <si>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</si>
  <si>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</si>
  <si>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</si>
  <si>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</si>
  <si>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预计投资</t>
  </si>
  <si>
    <t>其中：</t>
  </si>
  <si>
    <t>项目年度总目标</t>
  </si>
  <si>
    <t>绩效目标</t>
  </si>
  <si>
    <t>群众参与</t>
  </si>
  <si>
    <t>带贫减贫机制（帮扶机制）</t>
  </si>
  <si>
    <t>备注</t>
  </si>
  <si>
    <t>产出指标</t>
  </si>
  <si>
    <t>效益指标</t>
  </si>
  <si>
    <t>满意度</t>
  </si>
  <si>
    <t>财政衔接资金</t>
  </si>
  <si>
    <t>其他财政资金</t>
  </si>
  <si>
    <t>社会自筹资金</t>
  </si>
  <si>
    <t>行业部门及定点帮扶资金</t>
  </si>
  <si>
    <t>其他
资金</t>
  </si>
  <si>
    <t>经济效益</t>
  </si>
  <si>
    <t>受益对象</t>
  </si>
  <si>
    <t>乡镇</t>
  </si>
  <si>
    <t>行政村</t>
  </si>
  <si>
    <t>是否
出列村</t>
  </si>
  <si>
    <t>数量指标</t>
  </si>
  <si>
    <t>质量指标（验收合格率）</t>
  </si>
  <si>
    <t>成本指标</t>
  </si>
  <si>
    <t>时效指标（完成及时率）</t>
  </si>
  <si>
    <t>带动脱贫户经济总收入</t>
  </si>
  <si>
    <t>资产股权年收益率</t>
  </si>
  <si>
    <t>受益劳动者经济总收入</t>
  </si>
  <si>
    <t>受益户数</t>
  </si>
  <si>
    <t>受益人数</t>
  </si>
  <si>
    <t>合计</t>
  </si>
  <si>
    <t>一、产业发展项目</t>
  </si>
  <si>
    <t>（一）特色产业发展</t>
  </si>
  <si>
    <t>杨楼镇新廷社区仓储建设项目</t>
  </si>
  <si>
    <t>新建</t>
  </si>
  <si>
    <t>县农业农村局</t>
  </si>
  <si>
    <r>
      <rPr>
        <sz val="12"/>
        <rFont val="方正仿宋_GBK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黄蓓蓓</t>
    </r>
  </si>
  <si>
    <t>杨楼镇</t>
  </si>
  <si>
    <t>新廷社区</t>
  </si>
  <si>
    <t>是</t>
  </si>
  <si>
    <r>
      <rPr>
        <sz val="12"/>
        <rFont val="方正仿宋_GBK"/>
        <charset val="134"/>
      </rPr>
      <t>建设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平方米仓储，及相关地坪等配套设施</t>
    </r>
  </si>
  <si>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月底前</t>
    </r>
  </si>
  <si>
    <r>
      <rPr>
        <sz val="12"/>
        <rFont val="方正仿宋_GBK"/>
        <charset val="134"/>
      </rPr>
      <t>群众加入村集体经济人数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人</t>
    </r>
  </si>
  <si>
    <t>/</t>
  </si>
  <si>
    <t>项目申报、实施过程监督、带动产业发展</t>
  </si>
  <si>
    <t>以提供就业岗位或产业分红的形式，增加群众收入，激发群众内生动力，同时增加村集体收入</t>
  </si>
  <si>
    <t>杨楼镇冯场村特色产业发展项目</t>
  </si>
  <si>
    <t>冯场村</t>
  </si>
  <si>
    <t>否</t>
  </si>
  <si>
    <r>
      <rPr>
        <sz val="12"/>
        <rFont val="方正仿宋_GBK"/>
        <charset val="134"/>
      </rPr>
      <t>建设蔬菜钢结构大棚</t>
    </r>
    <r>
      <rPr>
        <sz val="12"/>
        <rFont val="Times New Roman"/>
        <charset val="134"/>
      </rPr>
      <t>70</t>
    </r>
    <r>
      <rPr>
        <sz val="12"/>
        <rFont val="方正仿宋_GBK"/>
        <charset val="134"/>
      </rPr>
      <t>个，占地</t>
    </r>
    <r>
      <rPr>
        <sz val="12"/>
        <rFont val="Times New Roman"/>
        <charset val="134"/>
      </rPr>
      <t>80</t>
    </r>
    <r>
      <rPr>
        <sz val="12"/>
        <rFont val="方正仿宋_GBK"/>
        <charset val="134"/>
      </rPr>
      <t>亩，</t>
    </r>
    <r>
      <rPr>
        <sz val="12"/>
        <rFont val="Times New Roman"/>
        <charset val="134"/>
      </rPr>
      <t>3.5</t>
    </r>
    <r>
      <rPr>
        <sz val="12"/>
        <rFont val="方正仿宋_GBK"/>
        <charset val="134"/>
      </rPr>
      <t>米高，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米宽，</t>
    </r>
    <r>
      <rPr>
        <sz val="12"/>
        <rFont val="Times New Roman"/>
        <charset val="134"/>
      </rPr>
      <t>100</t>
    </r>
    <r>
      <rPr>
        <sz val="12"/>
        <rFont val="方正仿宋_GBK"/>
        <charset val="134"/>
      </rPr>
      <t>米长，边高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米，卷膜机，滴灌，机井配套，监控，道路硬化宽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米，长</t>
    </r>
    <r>
      <rPr>
        <sz val="12"/>
        <rFont val="Times New Roman"/>
        <charset val="134"/>
      </rPr>
      <t>500</t>
    </r>
    <r>
      <rPr>
        <sz val="12"/>
        <rFont val="方正仿宋_GBK"/>
        <charset val="134"/>
      </rPr>
      <t>米及相关保温覆盖膜配套等</t>
    </r>
  </si>
  <si>
    <r>
      <rPr>
        <sz val="12"/>
        <rFont val="方正仿宋_GBK"/>
        <charset val="134"/>
      </rPr>
      <t>建设蔬菜钢结构大棚</t>
    </r>
    <r>
      <rPr>
        <sz val="12"/>
        <rFont val="Times New Roman"/>
        <charset val="134"/>
      </rPr>
      <t>70</t>
    </r>
    <r>
      <rPr>
        <sz val="12"/>
        <rFont val="方正仿宋_GBK"/>
        <charset val="134"/>
      </rPr>
      <t>个，占地</t>
    </r>
    <r>
      <rPr>
        <sz val="12"/>
        <rFont val="Times New Roman"/>
        <charset val="134"/>
      </rPr>
      <t>80</t>
    </r>
    <r>
      <rPr>
        <sz val="12"/>
        <rFont val="方正仿宋_GBK"/>
        <charset val="134"/>
      </rPr>
      <t>亩及相关配套等</t>
    </r>
  </si>
  <si>
    <r>
      <rPr>
        <sz val="12"/>
        <rFont val="方正仿宋_GBK"/>
        <charset val="134"/>
      </rPr>
      <t>群众加入村集体经济人数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人</t>
    </r>
  </si>
  <si>
    <t>杨楼镇冯场村仓储建设项目</t>
  </si>
  <si>
    <r>
      <rPr>
        <sz val="12"/>
        <rFont val="方正仿宋_GBK"/>
        <charset val="134"/>
      </rPr>
      <t>新建农产品仓储约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平方米，高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米，垫层</t>
    </r>
    <r>
      <rPr>
        <sz val="12"/>
        <rFont val="Times New Roman"/>
        <charset val="134"/>
      </rPr>
      <t>40cm</t>
    </r>
    <r>
      <rPr>
        <sz val="12"/>
        <rFont val="方正仿宋_GBK"/>
        <charset val="134"/>
      </rPr>
      <t>高、室外地坪垫层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厘米高，室内地坪垫层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厘米高，铲车、传送带、配电、消防等配套设施，烘干塔、监控，围墙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米高，约</t>
    </r>
    <r>
      <rPr>
        <sz val="12"/>
        <rFont val="Times New Roman"/>
        <charset val="134"/>
      </rPr>
      <t>320</t>
    </r>
    <r>
      <rPr>
        <sz val="12"/>
        <rFont val="方正仿宋_GBK"/>
        <charset val="134"/>
      </rPr>
      <t>米长，道路加宽：</t>
    </r>
    <r>
      <rPr>
        <sz val="12"/>
        <rFont val="Times New Roman"/>
        <charset val="134"/>
      </rPr>
      <t>150</t>
    </r>
    <r>
      <rPr>
        <sz val="12"/>
        <rFont val="方正仿宋_GBK"/>
        <charset val="134"/>
      </rPr>
      <t>米长，宽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米，看护房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间，地磅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米长</t>
    </r>
  </si>
  <si>
    <r>
      <rPr>
        <sz val="12"/>
        <rFont val="方正仿宋_GBK"/>
        <charset val="134"/>
      </rPr>
      <t>新建农产品仓储约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平方米及相关配套设施</t>
    </r>
  </si>
  <si>
    <r>
      <rPr>
        <sz val="12"/>
        <rFont val="方正仿宋_GBK"/>
        <charset val="134"/>
      </rPr>
      <t>群众加入村集体经济人数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人</t>
    </r>
  </si>
  <si>
    <r>
      <rPr>
        <sz val="12"/>
        <rFont val="方正仿宋_GBK"/>
        <charset val="134"/>
      </rPr>
      <t>杨楼镇郝集社区建设白莲藕（</t>
    </r>
    <r>
      <rPr>
        <sz val="12"/>
        <rFont val="Times New Roman"/>
        <charset val="134"/>
      </rPr>
      <t>150</t>
    </r>
    <r>
      <rPr>
        <sz val="12"/>
        <rFont val="方正仿宋_GBK"/>
        <charset val="134"/>
      </rPr>
      <t>亩）</t>
    </r>
  </si>
  <si>
    <t>郝集社区</t>
  </si>
  <si>
    <r>
      <rPr>
        <sz val="12"/>
        <rFont val="方正仿宋_GBK"/>
        <charset val="134"/>
      </rPr>
      <t>建设白莲藕（</t>
    </r>
    <r>
      <rPr>
        <sz val="12"/>
        <rFont val="Times New Roman"/>
        <charset val="134"/>
      </rPr>
      <t>150</t>
    </r>
    <r>
      <rPr>
        <sz val="12"/>
        <rFont val="方正仿宋_GBK"/>
        <charset val="134"/>
      </rPr>
      <t>亩）观光旅游项目及相关配套设施（机井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眼</t>
    </r>
    <r>
      <rPr>
        <sz val="12"/>
        <rFont val="Times New Roman"/>
        <charset val="134"/>
      </rPr>
      <t>24</t>
    </r>
    <r>
      <rPr>
        <sz val="12"/>
        <rFont val="方正仿宋_GBK"/>
        <charset val="134"/>
      </rPr>
      <t>万，藕池围挡高</t>
    </r>
    <r>
      <rPr>
        <sz val="12"/>
        <rFont val="Times New Roman"/>
        <charset val="134"/>
      </rPr>
      <t>1.5</t>
    </r>
    <r>
      <rPr>
        <sz val="12"/>
        <rFont val="方正仿宋_GBK"/>
        <charset val="134"/>
      </rPr>
      <t>米，</t>
    </r>
    <r>
      <rPr>
        <sz val="12"/>
        <rFont val="Times New Roman"/>
        <charset val="134"/>
      </rPr>
      <t>572</t>
    </r>
    <r>
      <rPr>
        <sz val="12"/>
        <rFont val="方正仿宋_GBK"/>
        <charset val="134"/>
      </rPr>
      <t>米</t>
    </r>
    <r>
      <rPr>
        <sz val="12"/>
        <rFont val="Times New Roman"/>
        <charset val="134"/>
      </rPr>
      <t>11.5</t>
    </r>
    <r>
      <rPr>
        <sz val="12"/>
        <rFont val="方正仿宋_GBK"/>
        <charset val="134"/>
      </rPr>
      <t>万，藕池观光路长</t>
    </r>
    <r>
      <rPr>
        <sz val="12"/>
        <rFont val="Times New Roman"/>
        <charset val="134"/>
      </rPr>
      <t>672</t>
    </r>
    <r>
      <rPr>
        <sz val="12"/>
        <rFont val="方正仿宋_GBK"/>
        <charset val="134"/>
      </rPr>
      <t>米，宽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米</t>
    </r>
    <r>
      <rPr>
        <sz val="12"/>
        <rFont val="Times New Roman"/>
        <charset val="134"/>
      </rPr>
      <t>22</t>
    </r>
    <r>
      <rPr>
        <sz val="12"/>
        <rFont val="方正仿宋_GBK"/>
        <charset val="134"/>
      </rPr>
      <t>万，藕池观光亭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个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万等，对藕塘进行翻新开挖）</t>
    </r>
  </si>
  <si>
    <r>
      <rPr>
        <sz val="12"/>
        <rFont val="方正仿宋_GBK"/>
        <charset val="134"/>
      </rPr>
      <t>建设白莲藕（</t>
    </r>
    <r>
      <rPr>
        <sz val="12"/>
        <rFont val="Times New Roman"/>
        <charset val="134"/>
      </rPr>
      <t>150</t>
    </r>
    <r>
      <rPr>
        <sz val="12"/>
        <rFont val="方正仿宋_GBK"/>
        <charset val="134"/>
      </rPr>
      <t>亩）及相关配套设施</t>
    </r>
  </si>
  <si>
    <t>杨楼镇黄庙村仓储建设项目</t>
  </si>
  <si>
    <t>黄庙村</t>
  </si>
  <si>
    <r>
      <rPr>
        <sz val="12"/>
        <rFont val="方正仿宋_GBK"/>
        <charset val="134"/>
      </rPr>
      <t>新建仓储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平方米，烘干塔、地坪、铲车、配电、消防等配套设施</t>
    </r>
  </si>
  <si>
    <r>
      <rPr>
        <sz val="12"/>
        <rFont val="方正仿宋_GBK"/>
        <charset val="134"/>
      </rPr>
      <t>群众加入村集体经济人数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人</t>
    </r>
  </si>
  <si>
    <t>杨楼镇路套村特色产业发展项目</t>
  </si>
  <si>
    <t>路套村</t>
  </si>
  <si>
    <r>
      <rPr>
        <sz val="12"/>
        <rFont val="方正仿宋_GBK"/>
        <charset val="134"/>
      </rPr>
      <t>建设蔬菜钢结构大棚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个，占地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亩，</t>
    </r>
    <r>
      <rPr>
        <sz val="12"/>
        <rFont val="Times New Roman"/>
        <charset val="134"/>
      </rPr>
      <t>3.5</t>
    </r>
    <r>
      <rPr>
        <sz val="12"/>
        <rFont val="方正仿宋_GBK"/>
        <charset val="134"/>
      </rPr>
      <t>米高，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米宽，</t>
    </r>
    <r>
      <rPr>
        <sz val="12"/>
        <rFont val="Times New Roman"/>
        <charset val="134"/>
      </rPr>
      <t>100</t>
    </r>
    <r>
      <rPr>
        <sz val="12"/>
        <rFont val="方正仿宋_GBK"/>
        <charset val="134"/>
      </rPr>
      <t>米长，边高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米，卷膜机，滴灌，机井配套，监控，道路硬化宽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米，长</t>
    </r>
    <r>
      <rPr>
        <sz val="12"/>
        <rFont val="Times New Roman"/>
        <charset val="134"/>
      </rPr>
      <t>500</t>
    </r>
    <r>
      <rPr>
        <sz val="12"/>
        <rFont val="方正仿宋_GBK"/>
        <charset val="134"/>
      </rPr>
      <t>米及相关保温覆盖膜配套等</t>
    </r>
  </si>
  <si>
    <r>
      <rPr>
        <sz val="12"/>
        <rFont val="方正仿宋_GBK"/>
        <charset val="134"/>
      </rPr>
      <t>建成蔬菜钢结构大棚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个，占地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亩及相关配套</t>
    </r>
  </si>
  <si>
    <t>杨楼镇孟庄村仓储建设项目</t>
  </si>
  <si>
    <t>孟庄村</t>
  </si>
  <si>
    <r>
      <rPr>
        <sz val="12"/>
        <rFont val="方正仿宋_GBK"/>
        <charset val="134"/>
      </rPr>
      <t>建设仓储钢结构大棚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个，占地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亩，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米高，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米宽，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米长，及相关保温覆盖膜配套等</t>
    </r>
  </si>
  <si>
    <r>
      <rPr>
        <sz val="12"/>
        <rFont val="方正仿宋_GBK"/>
        <charset val="134"/>
      </rPr>
      <t>建成仓储钢结构大棚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个，占地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亩</t>
    </r>
  </si>
  <si>
    <r>
      <rPr>
        <sz val="12"/>
        <rFont val="方正仿宋_GBK"/>
        <charset val="134"/>
      </rPr>
      <t>群众加入村集体经济人数</t>
    </r>
    <r>
      <rPr>
        <sz val="12"/>
        <rFont val="Times New Roman"/>
        <charset val="134"/>
      </rPr>
      <t>24</t>
    </r>
    <r>
      <rPr>
        <sz val="12"/>
        <rFont val="方正仿宋_GBK"/>
        <charset val="134"/>
      </rPr>
      <t>人</t>
    </r>
  </si>
  <si>
    <t>杨楼镇孙庄村仓储建设项目</t>
  </si>
  <si>
    <t>孙庄村</t>
  </si>
  <si>
    <r>
      <rPr>
        <sz val="12"/>
        <rFont val="方正仿宋_GBK"/>
        <charset val="134"/>
      </rPr>
      <t>新建约</t>
    </r>
    <r>
      <rPr>
        <sz val="12"/>
        <rFont val="Times New Roman"/>
        <charset val="134"/>
      </rPr>
      <t>800</t>
    </r>
    <r>
      <rPr>
        <sz val="12"/>
        <rFont val="方正仿宋_GBK"/>
        <charset val="134"/>
      </rPr>
      <t>平方米仓储及相关铲车、地坪、配电、消防等设施</t>
    </r>
  </si>
  <si>
    <r>
      <rPr>
        <sz val="12"/>
        <rFont val="方正仿宋_GBK"/>
        <charset val="134"/>
      </rPr>
      <t>新建约</t>
    </r>
    <r>
      <rPr>
        <sz val="12"/>
        <rFont val="Times New Roman"/>
        <charset val="134"/>
      </rPr>
      <t>800</t>
    </r>
    <r>
      <rPr>
        <sz val="12"/>
        <rFont val="方正仿宋_GBK"/>
        <charset val="134"/>
      </rPr>
      <t>平方米仓储及相关配套</t>
    </r>
  </si>
  <si>
    <r>
      <rPr>
        <sz val="12"/>
        <rFont val="方正仿宋_GBK"/>
        <charset val="134"/>
      </rPr>
      <t>群众加入村集体经济人数</t>
    </r>
    <r>
      <rPr>
        <sz val="12"/>
        <rFont val="Times New Roman"/>
        <charset val="134"/>
      </rPr>
      <t>22</t>
    </r>
    <r>
      <rPr>
        <sz val="12"/>
        <rFont val="方正仿宋_GBK"/>
        <charset val="134"/>
      </rPr>
      <t>人</t>
    </r>
  </si>
  <si>
    <t>杨楼镇余洼行政村仓储大棚建设项目</t>
  </si>
  <si>
    <t>余洼村</t>
  </si>
  <si>
    <r>
      <rPr>
        <sz val="12"/>
        <rFont val="方正仿宋_GBK"/>
        <charset val="134"/>
      </rPr>
      <t>建设</t>
    </r>
    <r>
      <rPr>
        <sz val="12"/>
        <rFont val="Times New Roman"/>
        <charset val="134"/>
      </rPr>
      <t>800</t>
    </r>
    <r>
      <rPr>
        <sz val="12"/>
        <rFont val="方正仿宋_GBK"/>
        <charset val="134"/>
      </rPr>
      <t>平方米仓储大棚及配套设施</t>
    </r>
  </si>
  <si>
    <r>
      <rPr>
        <sz val="12"/>
        <rFont val="方正仿宋_GBK"/>
        <charset val="134"/>
      </rPr>
      <t>增加村集体经济收入</t>
    </r>
    <r>
      <rPr>
        <sz val="12"/>
        <rFont val="Times New Roman"/>
        <charset val="134"/>
      </rPr>
      <t>2.5</t>
    </r>
    <r>
      <rPr>
        <sz val="12"/>
        <rFont val="方正仿宋_GBK"/>
        <charset val="134"/>
      </rPr>
      <t>万元以上</t>
    </r>
  </si>
  <si>
    <t>以提供就业岗位的形式，增加贫困户收入，激发贫困户内生动力，同时增加村集体收入</t>
  </si>
  <si>
    <t>杨楼镇尹庄村仓储建设项目</t>
  </si>
  <si>
    <t>尹庄村</t>
  </si>
  <si>
    <r>
      <rPr>
        <sz val="12"/>
        <rFont val="方正仿宋_GBK"/>
        <charset val="134"/>
      </rPr>
      <t>建设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平方米仓储，及相关地坪、配电等设施</t>
    </r>
  </si>
  <si>
    <r>
      <rPr>
        <sz val="12"/>
        <rFont val="方正仿宋_GBK"/>
        <charset val="134"/>
      </rPr>
      <t>群众加入村集体经济人数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人</t>
    </r>
  </si>
  <si>
    <t>杨楼镇郝集社区仓储建设项目</t>
  </si>
  <si>
    <r>
      <rPr>
        <sz val="12"/>
        <rFont val="方正仿宋_GBK"/>
        <charset val="134"/>
      </rPr>
      <t>新建钢结构标准化仓储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平方米及相关配套设施，水、电、消防、地坪、路</t>
    </r>
  </si>
  <si>
    <r>
      <rPr>
        <sz val="12"/>
        <rFont val="方正仿宋_GBK"/>
        <charset val="134"/>
      </rPr>
      <t>新建钢结构标准化仓储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平方米及相关配套设施</t>
    </r>
  </si>
  <si>
    <t>杨楼镇路套村水稻种植项目</t>
  </si>
  <si>
    <r>
      <rPr>
        <sz val="12"/>
        <rFont val="方正仿宋_GBK"/>
        <charset val="134"/>
      </rPr>
      <t>种植水稻</t>
    </r>
    <r>
      <rPr>
        <sz val="12"/>
        <rFont val="Times New Roman"/>
        <charset val="134"/>
      </rPr>
      <t>300</t>
    </r>
    <r>
      <rPr>
        <sz val="12"/>
        <rFont val="方正仿宋_GBK"/>
        <charset val="134"/>
      </rPr>
      <t>亩，架三项四线电线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千米，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米深机井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眼，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米宽硬化道路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公里，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寸水泵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个，拖拉机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台，收割机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台，监控设备一套，太阳能杀虫灯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个</t>
    </r>
  </si>
  <si>
    <r>
      <rPr>
        <sz val="12"/>
        <rFont val="方正仿宋_GBK"/>
        <charset val="134"/>
      </rPr>
      <t>种植水稻</t>
    </r>
    <r>
      <rPr>
        <sz val="12"/>
        <rFont val="Times New Roman"/>
        <charset val="134"/>
      </rPr>
      <t>300</t>
    </r>
    <r>
      <rPr>
        <sz val="12"/>
        <rFont val="方正仿宋_GBK"/>
        <charset val="134"/>
      </rPr>
      <t>亩及相关配套设施</t>
    </r>
  </si>
  <si>
    <t>杨楼镇路套行政村标准化厂房建设</t>
  </si>
  <si>
    <r>
      <rPr>
        <sz val="12"/>
        <rFont val="方正仿宋_GBK"/>
        <charset val="134"/>
      </rPr>
      <t>新建标准结构厂房约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平方米，铲车一台，及相关配套设施</t>
    </r>
  </si>
  <si>
    <r>
      <rPr>
        <sz val="12"/>
        <rFont val="方正仿宋_GBK"/>
        <charset val="134"/>
      </rPr>
      <t>新建标准结构厂房约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平方米及相关配套设施</t>
    </r>
  </si>
  <si>
    <t>杨楼镇裴庄村仓储配套设施项目</t>
  </si>
  <si>
    <t>裴庄村</t>
  </si>
  <si>
    <r>
      <rPr>
        <sz val="12"/>
        <rFont val="方正仿宋_GBK"/>
        <charset val="134"/>
      </rPr>
      <t>建设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平方米仓储室外晾晒地坪、运输车、运输带等配套设施</t>
    </r>
  </si>
  <si>
    <r>
      <rPr>
        <sz val="12"/>
        <rFont val="方正仿宋_GBK"/>
        <charset val="134"/>
      </rPr>
      <t>建设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平方米仓储，及相关地坪等配套设施</t>
    </r>
  </si>
  <si>
    <t>杨楼镇裴庄村特色产业发展项目</t>
  </si>
  <si>
    <r>
      <rPr>
        <sz val="12"/>
        <rFont val="方正仿宋_GBK"/>
        <charset val="134"/>
      </rPr>
      <t>建设蔬菜钢结构大棚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个，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米高，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米宽，</t>
    </r>
    <r>
      <rPr>
        <sz val="12"/>
        <rFont val="Times New Roman"/>
        <charset val="134"/>
      </rPr>
      <t>100</t>
    </r>
    <r>
      <rPr>
        <sz val="12"/>
        <rFont val="方正仿宋_GBK"/>
        <charset val="134"/>
      </rPr>
      <t>米长，及相关保温覆盖膜、滴管、机井配套等</t>
    </r>
  </si>
  <si>
    <r>
      <rPr>
        <sz val="12"/>
        <rFont val="方正仿宋_GBK"/>
        <charset val="134"/>
      </rPr>
      <t>建设蔬菜钢结构大棚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个及相关配套等</t>
    </r>
  </si>
  <si>
    <t>杨楼镇新廷社区易地搬迁后续帮扶项目</t>
  </si>
  <si>
    <t>县发改委</t>
  </si>
  <si>
    <r>
      <rPr>
        <sz val="12"/>
        <rFont val="方正仿宋_GBK"/>
        <charset val="134"/>
      </rPr>
      <t>占地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亩，建设葡萄大棚观光、采摘一体示范园及配套设施</t>
    </r>
  </si>
  <si>
    <r>
      <rPr>
        <sz val="12"/>
        <rFont val="方正仿宋_GBK"/>
        <charset val="134"/>
      </rPr>
      <t>建成葡萄大棚观光、采摘一体示范园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亩及配套设施。</t>
    </r>
  </si>
  <si>
    <r>
      <rPr>
        <sz val="12"/>
        <rFont val="方正仿宋_GBK"/>
        <charset val="134"/>
      </rPr>
      <t>葡萄大棚示范园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亩</t>
    </r>
  </si>
  <si>
    <t>以提供就业岗位或产业分红的形式，增加群众收入，同时增加村集体收入</t>
  </si>
  <si>
    <t>（四）特色种养业奖补到户</t>
  </si>
  <si>
    <t>杨楼镇冯场村自种自养项目</t>
  </si>
  <si>
    <r>
      <rPr>
        <sz val="11"/>
        <rFont val="方正仿宋_GBK"/>
        <charset val="134"/>
      </rPr>
      <t>杨楼镇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黄蓓蓓</t>
    </r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</si>
  <si>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139</t>
    </r>
    <r>
      <rPr>
        <sz val="11"/>
        <rFont val="方正仿宋_GBK"/>
        <charset val="134"/>
      </rPr>
      <t>户发展特色种养业</t>
    </r>
  </si>
  <si>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月底前</t>
    </r>
  </si>
  <si>
    <r>
      <rPr>
        <sz val="11"/>
        <rFont val="方正仿宋_GBK"/>
        <charset val="134"/>
      </rPr>
      <t>瓜果蔬菜种植面积</t>
    </r>
    <r>
      <rPr>
        <sz val="11"/>
        <rFont val="Times New Roman"/>
        <charset val="134"/>
      </rPr>
      <t>71.7</t>
    </r>
    <r>
      <rPr>
        <sz val="11"/>
        <rFont val="方正仿宋_GBK"/>
        <charset val="134"/>
      </rPr>
      <t>亩，羊养殖数量</t>
    </r>
    <r>
      <rPr>
        <sz val="11"/>
        <rFont val="Times New Roman"/>
        <charset val="134"/>
      </rPr>
      <t>391</t>
    </r>
    <r>
      <rPr>
        <sz val="11"/>
        <rFont val="方正仿宋_GBK"/>
        <charset val="134"/>
      </rPr>
      <t>只，猪养殖数量</t>
    </r>
    <r>
      <rPr>
        <sz val="11"/>
        <rFont val="Times New Roman"/>
        <charset val="134"/>
      </rPr>
      <t>24</t>
    </r>
    <r>
      <rPr>
        <sz val="11"/>
        <rFont val="方正仿宋_GBK"/>
        <charset val="134"/>
      </rPr>
      <t>头，经济作物种植面积</t>
    </r>
    <r>
      <rPr>
        <sz val="11"/>
        <rFont val="Times New Roman"/>
        <charset val="134"/>
      </rPr>
      <t>128.4‬</t>
    </r>
    <r>
      <rPr>
        <sz val="11"/>
        <rFont val="方正仿宋_GBK"/>
        <charset val="134"/>
      </rPr>
      <t>亩，鱼塘养殖面积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亩。</t>
    </r>
  </si>
  <si>
    <r>
      <rPr>
        <sz val="11"/>
        <rFont val="方正仿宋_GBK"/>
        <charset val="134"/>
      </rPr>
      <t>种植成活率</t>
    </r>
    <r>
      <rPr>
        <sz val="11"/>
        <rFont val="Times New Roman"/>
        <charset val="134"/>
      </rPr>
      <t>100%</t>
    </r>
    <r>
      <rPr>
        <sz val="11"/>
        <rFont val="方正仿宋_GBK"/>
        <charset val="134"/>
      </rPr>
      <t>，养殖成活率</t>
    </r>
    <r>
      <rPr>
        <sz val="11"/>
        <rFont val="Times New Roman"/>
        <charset val="134"/>
      </rPr>
      <t>80%</t>
    </r>
    <r>
      <rPr>
        <sz val="11"/>
        <rFont val="方正仿宋_GBK"/>
        <charset val="134"/>
      </rPr>
      <t>。</t>
    </r>
  </si>
  <si>
    <t>以产业补助的形式对脱贫户进行补助，鼓励发展特色产业，激发脱贫人口内生动力，增加脱贫户收入</t>
  </si>
  <si>
    <t>杨楼镇郜洼村自种自养项目</t>
  </si>
  <si>
    <t>郜洼村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</si>
  <si>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94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</si>
  <si>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瓜果蔬菜种植面积</t>
    </r>
    <r>
      <rPr>
        <sz val="11"/>
        <rFont val="Times New Roman"/>
        <charset val="134"/>
      </rPr>
      <t>97.7</t>
    </r>
    <r>
      <rPr>
        <sz val="11"/>
        <rFont val="方正仿宋_GBK"/>
        <charset val="134"/>
      </rPr>
      <t>亩，羊养殖数量</t>
    </r>
    <r>
      <rPr>
        <sz val="11"/>
        <rFont val="Times New Roman"/>
        <charset val="134"/>
      </rPr>
      <t>206</t>
    </r>
    <r>
      <rPr>
        <sz val="11"/>
        <rFont val="方正仿宋_GBK"/>
        <charset val="134"/>
      </rPr>
      <t>只，猪养殖数量</t>
    </r>
    <r>
      <rPr>
        <sz val="11"/>
        <rFont val="Times New Roman"/>
        <charset val="134"/>
      </rPr>
      <t>18</t>
    </r>
    <r>
      <rPr>
        <sz val="11"/>
        <rFont val="方正仿宋_GBK"/>
        <charset val="134"/>
      </rPr>
      <t>头，经济作物种植面积</t>
    </r>
    <r>
      <rPr>
        <sz val="11"/>
        <rFont val="Times New Roman"/>
        <charset val="134"/>
      </rPr>
      <t>22.5‬</t>
    </r>
    <r>
      <rPr>
        <sz val="11"/>
        <rFont val="方正仿宋_GBK"/>
        <charset val="134"/>
      </rPr>
      <t>亩，中药材种植面积</t>
    </r>
    <r>
      <rPr>
        <sz val="11"/>
        <rFont val="Times New Roman"/>
        <charset val="134"/>
      </rPr>
      <t>2.5</t>
    </r>
    <r>
      <rPr>
        <sz val="11"/>
        <rFont val="方正仿宋_GBK"/>
        <charset val="134"/>
      </rPr>
      <t>亩。</t>
    </r>
  </si>
  <si>
    <t>杨楼镇郝集社区自种自养项目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</si>
  <si>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122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</si>
  <si>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瓜果蔬菜种植面积</t>
    </r>
    <r>
      <rPr>
        <sz val="11"/>
        <rFont val="Times New Roman"/>
        <charset val="134"/>
      </rPr>
      <t>45.1</t>
    </r>
    <r>
      <rPr>
        <sz val="11"/>
        <rFont val="方正仿宋_GBK"/>
        <charset val="134"/>
      </rPr>
      <t>亩，羊养殖数量</t>
    </r>
    <r>
      <rPr>
        <sz val="11"/>
        <rFont val="Times New Roman"/>
        <charset val="134"/>
      </rPr>
      <t>290</t>
    </r>
    <r>
      <rPr>
        <sz val="11"/>
        <rFont val="方正仿宋_GBK"/>
        <charset val="134"/>
      </rPr>
      <t>只，猪养殖数量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头，经济作物种植面积</t>
    </r>
    <r>
      <rPr>
        <sz val="11"/>
        <rFont val="Times New Roman"/>
        <charset val="134"/>
      </rPr>
      <t>104.5‬</t>
    </r>
    <r>
      <rPr>
        <sz val="11"/>
        <rFont val="方正仿宋_GBK"/>
        <charset val="134"/>
      </rPr>
      <t>亩。</t>
    </r>
  </si>
  <si>
    <t>杨楼镇黄庙村自种自养项目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</si>
  <si>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</si>
  <si>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瓜果蔬菜种植面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亩，羊养殖数量</t>
    </r>
    <r>
      <rPr>
        <sz val="11"/>
        <rFont val="Times New Roman"/>
        <charset val="134"/>
      </rPr>
      <t>34</t>
    </r>
    <r>
      <rPr>
        <sz val="11"/>
        <rFont val="方正仿宋_GBK"/>
        <charset val="134"/>
      </rPr>
      <t>只。</t>
    </r>
  </si>
  <si>
    <t>杨楼镇刘庄村自种自养项目</t>
  </si>
  <si>
    <t>刘庄村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</si>
  <si>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66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</si>
  <si>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瓜果蔬菜种植面积</t>
    </r>
    <r>
      <rPr>
        <sz val="11"/>
        <rFont val="Times New Roman"/>
        <charset val="134"/>
      </rPr>
      <t>115.8</t>
    </r>
    <r>
      <rPr>
        <sz val="11"/>
        <rFont val="方正仿宋_GBK"/>
        <charset val="134"/>
      </rPr>
      <t>亩，羊养殖数量</t>
    </r>
    <r>
      <rPr>
        <sz val="11"/>
        <rFont val="Times New Roman"/>
        <charset val="134"/>
      </rPr>
      <t>96</t>
    </r>
    <r>
      <rPr>
        <sz val="11"/>
        <rFont val="方正仿宋_GBK"/>
        <charset val="134"/>
      </rPr>
      <t>只。</t>
    </r>
  </si>
  <si>
    <t>杨楼镇路套村村自种自养项目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</si>
  <si>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18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</si>
  <si>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种植果树面积约</t>
    </r>
    <r>
      <rPr>
        <sz val="11"/>
        <rFont val="Times New Roman"/>
        <charset val="134"/>
      </rPr>
      <t>24</t>
    </r>
    <r>
      <rPr>
        <sz val="11"/>
        <rFont val="方正仿宋_GBK"/>
        <charset val="134"/>
      </rPr>
      <t>亩，养殖羊数量</t>
    </r>
    <r>
      <rPr>
        <sz val="11"/>
        <rFont val="Times New Roman"/>
        <charset val="134"/>
      </rPr>
      <t>28</t>
    </r>
    <r>
      <rPr>
        <sz val="11"/>
        <rFont val="方正仿宋_GBK"/>
        <charset val="134"/>
      </rPr>
      <t>只，蔬菜大棚</t>
    </r>
    <r>
      <rPr>
        <sz val="11"/>
        <rFont val="Times New Roman"/>
        <charset val="134"/>
      </rPr>
      <t>7.3</t>
    </r>
    <r>
      <rPr>
        <sz val="11"/>
        <rFont val="方正仿宋_GBK"/>
        <charset val="134"/>
      </rPr>
      <t>亩，猪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只</t>
    </r>
  </si>
  <si>
    <t>杨楼镇孟庄村自种自养项目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</si>
  <si>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144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</si>
  <si>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瓜果蔬菜种植面积</t>
    </r>
    <r>
      <rPr>
        <sz val="11"/>
        <rFont val="Times New Roman"/>
        <charset val="134"/>
      </rPr>
      <t>135.3</t>
    </r>
    <r>
      <rPr>
        <sz val="11"/>
        <rFont val="方正仿宋_GBK"/>
        <charset val="134"/>
      </rPr>
      <t>亩，中药材牡丹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亩，羊养殖数量</t>
    </r>
    <r>
      <rPr>
        <sz val="11"/>
        <rFont val="Times New Roman"/>
        <charset val="134"/>
      </rPr>
      <t>145</t>
    </r>
    <r>
      <rPr>
        <sz val="11"/>
        <rFont val="方正仿宋_GBK"/>
        <charset val="134"/>
      </rPr>
      <t>只，猪养殖数量</t>
    </r>
    <r>
      <rPr>
        <sz val="11"/>
        <rFont val="Times New Roman"/>
        <charset val="134"/>
      </rPr>
      <t>202</t>
    </r>
    <r>
      <rPr>
        <sz val="11"/>
        <rFont val="方正仿宋_GBK"/>
        <charset val="134"/>
      </rPr>
      <t>头，经济作物种植面积</t>
    </r>
    <r>
      <rPr>
        <sz val="11"/>
        <rFont val="Times New Roman"/>
        <charset val="134"/>
      </rPr>
      <t>77.3</t>
    </r>
    <r>
      <rPr>
        <sz val="11"/>
        <rFont val="方正仿宋_GBK"/>
        <charset val="134"/>
      </rPr>
      <t>亩，鱼塘养殖面积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亩。</t>
    </r>
  </si>
  <si>
    <t>杨楼镇裴庄村自种自养项目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</si>
  <si>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106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</si>
  <si>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大蒜种植面积</t>
    </r>
    <r>
      <rPr>
        <sz val="11"/>
        <rFont val="Times New Roman"/>
        <charset val="134"/>
      </rPr>
      <t>136</t>
    </r>
    <r>
      <rPr>
        <sz val="11"/>
        <rFont val="方正仿宋_GBK"/>
        <charset val="134"/>
      </rPr>
      <t>亩，大棚蔬菜种植面积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亩，猪养殖数量</t>
    </r>
    <r>
      <rPr>
        <sz val="11"/>
        <rFont val="Times New Roman"/>
        <charset val="134"/>
      </rPr>
      <t>85</t>
    </r>
    <r>
      <rPr>
        <sz val="11"/>
        <rFont val="方正仿宋_GBK"/>
        <charset val="134"/>
      </rPr>
      <t>头，羊养殖数量</t>
    </r>
    <r>
      <rPr>
        <sz val="11"/>
        <rFont val="Times New Roman"/>
        <charset val="134"/>
      </rPr>
      <t>181</t>
    </r>
    <r>
      <rPr>
        <sz val="11"/>
        <rFont val="方正仿宋_GBK"/>
        <charset val="134"/>
      </rPr>
      <t>只。</t>
    </r>
  </si>
  <si>
    <t>杨楼镇孙庄村自种自养项目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</si>
  <si>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21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</si>
  <si>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瓜果蔬菜种植面</t>
    </r>
    <r>
      <rPr>
        <sz val="11"/>
        <rFont val="Times New Roman"/>
        <charset val="134"/>
      </rPr>
      <t>16</t>
    </r>
    <r>
      <rPr>
        <sz val="11"/>
        <rFont val="方正仿宋_GBK"/>
        <charset val="134"/>
      </rPr>
      <t>亩，羊养殖数量</t>
    </r>
    <r>
      <rPr>
        <sz val="11"/>
        <rFont val="Times New Roman"/>
        <charset val="134"/>
      </rPr>
      <t>97</t>
    </r>
    <r>
      <rPr>
        <sz val="11"/>
        <rFont val="方正仿宋_GBK"/>
        <charset val="134"/>
      </rPr>
      <t>只。</t>
    </r>
  </si>
  <si>
    <t>杨楼镇杨楼社区自种自养项目</t>
  </si>
  <si>
    <t>杨楼社区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</si>
  <si>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51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</si>
  <si>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果树种植面积</t>
    </r>
    <r>
      <rPr>
        <sz val="11"/>
        <rFont val="Times New Roman"/>
        <charset val="134"/>
      </rPr>
      <t>29</t>
    </r>
    <r>
      <rPr>
        <sz val="11"/>
        <rFont val="方正仿宋_GBK"/>
        <charset val="134"/>
      </rPr>
      <t>亩，羊养殖数量</t>
    </r>
    <r>
      <rPr>
        <sz val="11"/>
        <rFont val="Times New Roman"/>
        <charset val="134"/>
      </rPr>
      <t>202</t>
    </r>
    <r>
      <rPr>
        <sz val="11"/>
        <rFont val="方正仿宋_GBK"/>
        <charset val="134"/>
      </rPr>
      <t>只，猪养殖数量</t>
    </r>
    <r>
      <rPr>
        <sz val="11"/>
        <rFont val="Times New Roman"/>
        <charset val="134"/>
      </rPr>
      <t>82</t>
    </r>
    <r>
      <rPr>
        <sz val="11"/>
        <rFont val="方正仿宋_GBK"/>
        <charset val="134"/>
      </rPr>
      <t>头，牛养殖数量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头，鸡养殖数量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只</t>
    </r>
  </si>
  <si>
    <t>杨楼镇尹庄村自种自养项目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</si>
  <si>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119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</si>
  <si>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瓜果种植面积</t>
    </r>
    <r>
      <rPr>
        <sz val="11"/>
        <rFont val="Times New Roman"/>
        <charset val="134"/>
      </rPr>
      <t>23.5</t>
    </r>
    <r>
      <rPr>
        <sz val="11"/>
        <rFont val="方正仿宋_GBK"/>
        <charset val="134"/>
      </rPr>
      <t>亩，露地蔬菜</t>
    </r>
    <r>
      <rPr>
        <sz val="11"/>
        <rFont val="Times New Roman"/>
        <charset val="134"/>
      </rPr>
      <t>16</t>
    </r>
    <r>
      <rPr>
        <sz val="11"/>
        <rFont val="方正仿宋_GBK"/>
        <charset val="134"/>
      </rPr>
      <t>亩，经济作物</t>
    </r>
    <r>
      <rPr>
        <sz val="11"/>
        <rFont val="Times New Roman"/>
        <charset val="134"/>
      </rPr>
      <t>101.9</t>
    </r>
    <r>
      <rPr>
        <sz val="11"/>
        <rFont val="方正仿宋_GBK"/>
        <charset val="134"/>
      </rPr>
      <t>亩，猪养殖数量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头，牛养殖数量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头，羊养殖数量</t>
    </r>
    <r>
      <rPr>
        <sz val="11"/>
        <rFont val="Times New Roman"/>
        <charset val="134"/>
      </rPr>
      <t>421</t>
    </r>
    <r>
      <rPr>
        <sz val="11"/>
        <rFont val="方正仿宋_GBK"/>
        <charset val="134"/>
      </rPr>
      <t>只，鸽子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只，鹌鹑</t>
    </r>
    <r>
      <rPr>
        <sz val="11"/>
        <rFont val="Times New Roman"/>
        <charset val="134"/>
      </rPr>
      <t>3000</t>
    </r>
    <r>
      <rPr>
        <sz val="11"/>
        <rFont val="方正仿宋_GBK"/>
        <charset val="134"/>
      </rPr>
      <t>只。</t>
    </r>
  </si>
  <si>
    <t>杨楼镇余洼村自种自养项目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</si>
  <si>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87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</si>
  <si>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瓜果蔬菜种植面积</t>
    </r>
    <r>
      <rPr>
        <sz val="11"/>
        <rFont val="Times New Roman"/>
        <charset val="134"/>
      </rPr>
      <t>60.2</t>
    </r>
    <r>
      <rPr>
        <sz val="11"/>
        <rFont val="方正仿宋_GBK"/>
        <charset val="134"/>
      </rPr>
      <t>亩，羊养殖数量</t>
    </r>
    <r>
      <rPr>
        <sz val="11"/>
        <rFont val="Times New Roman"/>
        <charset val="134"/>
      </rPr>
      <t>321</t>
    </r>
    <r>
      <rPr>
        <sz val="11"/>
        <rFont val="方正仿宋_GBK"/>
        <charset val="134"/>
      </rPr>
      <t>只，猪养殖</t>
    </r>
    <r>
      <rPr>
        <sz val="11"/>
        <rFont val="Times New Roman"/>
        <charset val="134"/>
      </rPr>
      <t>132</t>
    </r>
    <r>
      <rPr>
        <sz val="11"/>
        <rFont val="方正仿宋_GBK"/>
        <charset val="134"/>
      </rPr>
      <t>头。</t>
    </r>
  </si>
  <si>
    <t>杨楼镇张口村自种自养项目</t>
  </si>
  <si>
    <t>张口村</t>
  </si>
  <si>
    <r>
      <rPr>
        <sz val="11"/>
        <rFont val="方正仿宋_GBK"/>
        <charset val="134"/>
      </rPr>
      <t>扶持</t>
    </r>
    <r>
      <rPr>
        <sz val="11"/>
        <rFont val="Times New Roman"/>
        <charset val="134"/>
      </rPr>
      <t>55</t>
    </r>
    <r>
      <rPr>
        <sz val="11"/>
        <rFont val="方正仿宋_GBK"/>
        <charset val="134"/>
      </rPr>
      <t>户发展特色种养业</t>
    </r>
  </si>
  <si>
    <r>
      <rPr>
        <sz val="11"/>
        <rFont val="方正仿宋_GBK"/>
        <charset val="134"/>
      </rPr>
      <t>瓜果蔬菜种植面积</t>
    </r>
    <r>
      <rPr>
        <sz val="11"/>
        <rFont val="Times New Roman"/>
        <charset val="134"/>
      </rPr>
      <t>65</t>
    </r>
    <r>
      <rPr>
        <sz val="11"/>
        <rFont val="方正仿宋_GBK"/>
        <charset val="134"/>
      </rPr>
      <t>亩，羊养殖数量</t>
    </r>
    <r>
      <rPr>
        <sz val="11"/>
        <rFont val="Times New Roman"/>
        <charset val="134"/>
      </rPr>
      <t>85</t>
    </r>
    <r>
      <rPr>
        <sz val="11"/>
        <rFont val="方正仿宋_GBK"/>
        <charset val="134"/>
      </rPr>
      <t>只，猪养殖数量</t>
    </r>
    <r>
      <rPr>
        <sz val="11"/>
        <rFont val="Times New Roman"/>
        <charset val="134"/>
      </rPr>
      <t>32</t>
    </r>
    <r>
      <rPr>
        <sz val="11"/>
        <rFont val="方正仿宋_GBK"/>
        <charset val="134"/>
      </rPr>
      <t>头，经济作物种植面积</t>
    </r>
    <r>
      <rPr>
        <sz val="11"/>
        <rFont val="Times New Roman"/>
        <charset val="134"/>
      </rPr>
      <t>34.5</t>
    </r>
    <r>
      <rPr>
        <sz val="11"/>
        <rFont val="方正仿宋_GBK"/>
        <charset val="134"/>
      </rPr>
      <t>亩</t>
    </r>
  </si>
  <si>
    <t>（五）小型农田水利设施建设</t>
  </si>
  <si>
    <t>杨楼镇水毁桥涵修复项目</t>
  </si>
  <si>
    <t>改建</t>
  </si>
  <si>
    <t>县水利局</t>
  </si>
  <si>
    <t>水利局
徐鹏</t>
  </si>
  <si>
    <t>杨楼、裴庄、尹庄、张口、余洼、冯场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</si>
  <si>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座（其中，杨楼社区改建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座、冯场改建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座、裴庄村改建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座、尹庄村改建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座、张口村改建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座、余洼村改建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座）</t>
    </r>
  </si>
  <si>
    <r>
      <rPr>
        <sz val="12"/>
        <rFont val="方正仿宋_GBK"/>
        <charset val="134"/>
      </rPr>
      <t>修复完成水毁桥涵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座</t>
    </r>
  </si>
  <si>
    <r>
      <rPr>
        <sz val="12"/>
        <rFont val="方正仿宋_GBK"/>
        <charset val="134"/>
      </rPr>
      <t>修复桥涵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座</t>
    </r>
  </si>
  <si>
    <t>参与项目申报、实施过程监督、竣工后受益</t>
  </si>
  <si>
    <t>以小型农田水利设施建设的形式，改善产业基础设施条件，助力产业发展</t>
  </si>
  <si>
    <t>二、基础设施建设</t>
  </si>
  <si>
    <t>（一）农村水利基础设施建设</t>
  </si>
  <si>
    <t>杨楼镇冯场村朱庄自然村污水处理设施建设</t>
  </si>
  <si>
    <r>
      <rPr>
        <sz val="12"/>
        <rFont val="宋体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黄蓓蓓</t>
    </r>
  </si>
  <si>
    <r>
      <rPr>
        <sz val="12"/>
        <rFont val="宋体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冯场村</t>
    </r>
  </si>
  <si>
    <r>
      <rPr>
        <sz val="12"/>
        <rFont val="宋体"/>
        <charset val="134"/>
      </rPr>
      <t>新建污水管网</t>
    </r>
    <r>
      <rPr>
        <sz val="12"/>
        <rFont val="Times New Roman"/>
        <charset val="134"/>
      </rPr>
      <t>5660</t>
    </r>
    <r>
      <rPr>
        <sz val="12"/>
        <rFont val="宋体"/>
        <charset val="134"/>
      </rPr>
      <t>米、接户管网</t>
    </r>
    <r>
      <rPr>
        <sz val="12"/>
        <rFont val="Times New Roman"/>
        <charset val="134"/>
      </rPr>
      <t>9600</t>
    </r>
    <r>
      <rPr>
        <sz val="12"/>
        <rFont val="宋体"/>
        <charset val="134"/>
      </rPr>
      <t>米及相关配套设施</t>
    </r>
  </si>
  <si>
    <r>
      <rPr>
        <sz val="12"/>
        <rFont val="宋体"/>
        <charset val="134"/>
      </rPr>
      <t>建设污水管网</t>
    </r>
    <r>
      <rPr>
        <sz val="12"/>
        <rFont val="Times New Roman"/>
        <charset val="134"/>
      </rPr>
      <t>5660</t>
    </r>
    <r>
      <rPr>
        <sz val="12"/>
        <rFont val="宋体"/>
        <charset val="134"/>
      </rPr>
      <t>米、接户管网</t>
    </r>
    <r>
      <rPr>
        <sz val="12"/>
        <rFont val="Times New Roman"/>
        <charset val="134"/>
      </rPr>
      <t>9600</t>
    </r>
    <r>
      <rPr>
        <sz val="12"/>
        <rFont val="宋体"/>
        <charset val="134"/>
      </rPr>
      <t>米及相关配套设施，改善农户生产生活设施条件，提升村内基础设施水平</t>
    </r>
  </si>
  <si>
    <t>项目申报、实施过程监督、竣工后项目所在地受益</t>
  </si>
  <si>
    <t>改善村内基础设施条件，提升脱贫人口生活设施水平</t>
  </si>
  <si>
    <t>（二）“进村入户”道路</t>
  </si>
  <si>
    <r>
      <rPr>
        <sz val="11"/>
        <rFont val="方正仿宋_GBK"/>
        <charset val="134"/>
      </rPr>
      <t>杨楼镇</t>
    </r>
    <r>
      <rPr>
        <sz val="11"/>
        <rFont val="Times New Roman"/>
        <charset val="0"/>
      </rPr>
      <t>“</t>
    </r>
    <r>
      <rPr>
        <sz val="11"/>
        <rFont val="方正仿宋_GBK"/>
        <charset val="134"/>
      </rPr>
      <t>进村入户</t>
    </r>
    <r>
      <rPr>
        <sz val="11"/>
        <rFont val="Times New Roman"/>
        <charset val="0"/>
      </rPr>
      <t>”</t>
    </r>
    <r>
      <rPr>
        <sz val="11"/>
        <rFont val="方正仿宋_GBK"/>
        <charset val="134"/>
      </rPr>
      <t>道路商砼、石子采购项目</t>
    </r>
  </si>
  <si>
    <t>县交通局</t>
  </si>
  <si>
    <r>
      <rPr>
        <sz val="11"/>
        <rFont val="方正仿宋_GBK"/>
        <charset val="134"/>
      </rPr>
      <t>杨楼镇</t>
    </r>
    <r>
      <rPr>
        <sz val="11"/>
        <rFont val="Times New Roman"/>
        <charset val="0"/>
      </rPr>
      <t xml:space="preserve">
</t>
    </r>
    <r>
      <rPr>
        <sz val="11"/>
        <rFont val="方正仿宋_GBK"/>
        <charset val="134"/>
      </rPr>
      <t>黄蓓蓓</t>
    </r>
  </si>
  <si>
    <t>刘庄村等</t>
  </si>
  <si>
    <r>
      <rPr>
        <sz val="11"/>
        <rFont val="方正仿宋_GBK"/>
        <charset val="134"/>
      </rPr>
      <t>采购商砼约</t>
    </r>
    <r>
      <rPr>
        <sz val="11"/>
        <rFont val="Times New Roman"/>
        <charset val="134"/>
      </rPr>
      <t>22631.163</t>
    </r>
    <r>
      <rPr>
        <sz val="11"/>
        <rFont val="方正仿宋_GBK"/>
        <charset val="134"/>
      </rPr>
      <t>立方米、石子约</t>
    </r>
    <r>
      <rPr>
        <sz val="11"/>
        <rFont val="Times New Roman"/>
        <charset val="134"/>
      </rPr>
      <t>11215.5</t>
    </r>
    <r>
      <rPr>
        <sz val="11"/>
        <rFont val="方正仿宋_GBK"/>
        <charset val="134"/>
      </rPr>
      <t>方用于进村入户道路改建</t>
    </r>
  </si>
  <si>
    <r>
      <rPr>
        <sz val="11"/>
        <rFont val="方正仿宋_GBK"/>
        <charset val="134"/>
      </rPr>
      <t>建设道路长约</t>
    </r>
    <r>
      <rPr>
        <sz val="11"/>
        <rFont val="Times New Roman"/>
        <charset val="134"/>
      </rPr>
      <t>40.223</t>
    </r>
    <r>
      <rPr>
        <sz val="11"/>
        <rFont val="方正仿宋_GBK"/>
        <charset val="134"/>
      </rPr>
      <t>公里，改善脱贫人口生产生活设施条件，提升村内基础设施水平</t>
    </r>
  </si>
  <si>
    <t>项目申报、实施过程务工和监督、竣工后受益</t>
  </si>
  <si>
    <t>以道路建设的形式，改善村内基础设施条件，提升脱贫人口出行水平</t>
  </si>
  <si>
    <t>三、教育帮扶</t>
  </si>
  <si>
    <t>雨露计划</t>
  </si>
  <si>
    <t>县教体局</t>
  </si>
  <si>
    <t>县教体局杜尚训</t>
  </si>
  <si>
    <t>各乡镇</t>
  </si>
  <si>
    <t>中职、高职助学资助</t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</si>
  <si>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月</t>
    </r>
  </si>
  <si>
    <r>
      <rPr>
        <sz val="12"/>
        <rFont val="方正仿宋_GBK"/>
        <charset val="134"/>
      </rPr>
      <t>完成约</t>
    </r>
    <r>
      <rPr>
        <sz val="12"/>
        <rFont val="Times New Roman"/>
        <charset val="134"/>
      </rPr>
      <t>2800</t>
    </r>
    <r>
      <rPr>
        <sz val="12"/>
        <rFont val="方正仿宋_GBK"/>
        <charset val="134"/>
      </rPr>
      <t>名脱贫家庭中职高职学生资助</t>
    </r>
  </si>
  <si>
    <r>
      <rPr>
        <sz val="12"/>
        <rFont val="方正仿宋_GBK"/>
        <charset val="134"/>
      </rPr>
      <t>资助原建档立卡脱贫户子女</t>
    </r>
    <r>
      <rPr>
        <sz val="12"/>
        <rFont val="Times New Roman"/>
        <charset val="134"/>
      </rPr>
      <t>2800</t>
    </r>
    <r>
      <rPr>
        <sz val="12"/>
        <rFont val="方正仿宋_GBK"/>
        <charset val="134"/>
      </rPr>
      <t>人</t>
    </r>
  </si>
  <si>
    <r>
      <rPr>
        <sz val="12"/>
        <rFont val="Times New Roman"/>
        <charset val="134"/>
      </rPr>
      <t>3000/</t>
    </r>
    <r>
      <rPr>
        <sz val="12"/>
        <rFont val="方正仿宋_GBK"/>
        <charset val="134"/>
      </rPr>
      <t>年</t>
    </r>
  </si>
  <si>
    <t>项目申报、实施过程监督，原建档立卡脱贫家庭子女直接受益。</t>
  </si>
  <si>
    <t>以教育补贴的形式减轻原建档立卡脱贫家庭教育支出负担。</t>
  </si>
  <si>
    <t>四、公益岗位</t>
  </si>
  <si>
    <t>公益岗位项目</t>
  </si>
  <si>
    <t>县人社局</t>
  </si>
  <si>
    <t>县人社局吴伟</t>
  </si>
  <si>
    <r>
      <rPr>
        <sz val="12"/>
        <rFont val="方正仿宋_GBK"/>
        <charset val="134"/>
      </rPr>
      <t>开发保洁、保安、河道巡护员、环境监督员、村部保洁员和扶贫互助岗等基层基础辅助性公益岗位</t>
    </r>
    <r>
      <rPr>
        <sz val="12"/>
        <rFont val="Times New Roman"/>
        <charset val="134"/>
      </rPr>
      <t>5000</t>
    </r>
    <r>
      <rPr>
        <sz val="12"/>
        <rFont val="方正仿宋_GBK"/>
        <charset val="134"/>
      </rPr>
      <t>个</t>
    </r>
  </si>
  <si>
    <r>
      <rPr>
        <sz val="12"/>
        <rFont val="方正仿宋_GBK"/>
        <charset val="134"/>
      </rPr>
      <t>计划</t>
    </r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年底前保持基层基础辅助性公益岗位</t>
    </r>
    <r>
      <rPr>
        <sz val="12"/>
        <rFont val="Times New Roman"/>
        <charset val="134"/>
      </rPr>
      <t>5000</t>
    </r>
    <r>
      <rPr>
        <sz val="12"/>
        <rFont val="方正仿宋_GBK"/>
        <charset val="134"/>
      </rPr>
      <t>个</t>
    </r>
  </si>
  <si>
    <r>
      <rPr>
        <sz val="12"/>
        <rFont val="方正仿宋_GBK"/>
        <charset val="134"/>
      </rPr>
      <t>享受公益性岗位补贴人次数</t>
    </r>
    <r>
      <rPr>
        <sz val="12"/>
        <rFont val="Times New Roman"/>
        <charset val="134"/>
      </rPr>
      <t>≥5000</t>
    </r>
    <r>
      <rPr>
        <sz val="12"/>
        <rFont val="方正仿宋_GBK"/>
        <charset val="134"/>
      </rPr>
      <t>人</t>
    </r>
  </si>
  <si>
    <r>
      <rPr>
        <sz val="12"/>
        <rFont val="方正仿宋_GBK"/>
        <charset val="134"/>
      </rPr>
      <t>求职创业补贴发放准确率</t>
    </r>
    <r>
      <rPr>
        <sz val="12"/>
        <rFont val="Times New Roman"/>
        <charset val="134"/>
      </rPr>
      <t>≥100%;</t>
    </r>
  </si>
  <si>
    <r>
      <rPr>
        <sz val="12"/>
        <rFont val="Times New Roman"/>
        <charset val="134"/>
      </rPr>
      <t>7200</t>
    </r>
    <r>
      <rPr>
        <sz val="12"/>
        <rFont val="方正仿宋_GBK"/>
        <charset val="134"/>
      </rPr>
      <t>元</t>
    </r>
  </si>
  <si>
    <r>
      <rPr>
        <sz val="12"/>
        <rFont val="方正仿宋_GBK"/>
        <charset val="134"/>
      </rPr>
      <t>发放公益性岗位补贴金额</t>
    </r>
    <r>
      <rPr>
        <sz val="12"/>
        <rFont val="Times New Roman"/>
        <charset val="134"/>
      </rPr>
      <t>3500</t>
    </r>
    <r>
      <rPr>
        <sz val="12"/>
        <rFont val="方正仿宋_GBK"/>
        <charset val="134"/>
      </rPr>
      <t>万元</t>
    </r>
  </si>
  <si>
    <t>项目申报、实施过程监督、务工带动增收</t>
  </si>
  <si>
    <r>
      <rPr>
        <sz val="12"/>
        <rFont val="方正仿宋_GBK"/>
        <charset val="134"/>
      </rPr>
      <t>以提供就业岗位的形式，人均年增收</t>
    </r>
    <r>
      <rPr>
        <sz val="12"/>
        <rFont val="Times New Roman"/>
        <charset val="134"/>
      </rPr>
      <t>7200</t>
    </r>
    <r>
      <rPr>
        <sz val="12"/>
        <rFont val="方正仿宋_GBK"/>
        <charset val="134"/>
      </rPr>
      <t>元以上。增加脱贫户收入发同时，有效激发脱贫户内生动力</t>
    </r>
  </si>
  <si>
    <t>五、金融项目</t>
  </si>
  <si>
    <t>小额信贷贴息资金</t>
  </si>
  <si>
    <t>县财政局</t>
  </si>
  <si>
    <r>
      <rPr>
        <sz val="12"/>
        <rFont val="方正仿宋_GBK"/>
        <charset val="134"/>
      </rPr>
      <t>财政局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刘学东</t>
    </r>
  </si>
  <si>
    <r>
      <rPr>
        <sz val="12"/>
        <rFont val="方正仿宋_GBK"/>
        <charset val="134"/>
      </rPr>
      <t>小额信贷贴息</t>
    </r>
    <r>
      <rPr>
        <sz val="12"/>
        <rFont val="Times New Roman"/>
        <charset val="134"/>
      </rPr>
      <t>616</t>
    </r>
    <r>
      <rPr>
        <sz val="12"/>
        <rFont val="方正仿宋_GBK"/>
        <charset val="134"/>
      </rPr>
      <t>万元</t>
    </r>
  </si>
  <si>
    <r>
      <rPr>
        <sz val="12"/>
        <rFont val="方正仿宋_GBK"/>
        <charset val="134"/>
      </rPr>
      <t>为小额信贷用户以</t>
    </r>
    <r>
      <rPr>
        <sz val="12"/>
        <rFont val="Times New Roman"/>
        <charset val="134"/>
      </rPr>
      <t>4.75%</t>
    </r>
    <r>
      <rPr>
        <sz val="12"/>
        <rFont val="方正仿宋_GBK"/>
        <charset val="134"/>
      </rPr>
      <t>的利率贴息</t>
    </r>
  </si>
  <si>
    <r>
      <rPr>
        <sz val="12"/>
        <rFont val="方正仿宋_GBK"/>
        <charset val="134"/>
      </rPr>
      <t>贴息资金</t>
    </r>
    <r>
      <rPr>
        <sz val="12"/>
        <rFont val="Times New Roman"/>
        <charset val="134"/>
      </rPr>
      <t>616</t>
    </r>
    <r>
      <rPr>
        <sz val="12"/>
        <rFont val="方正仿宋_GBK"/>
        <charset val="134"/>
      </rPr>
      <t>万元</t>
    </r>
  </si>
  <si>
    <r>
      <rPr>
        <sz val="12"/>
        <rFont val="方正仿宋_GBK"/>
        <charset val="134"/>
      </rPr>
      <t>贴息率</t>
    </r>
    <r>
      <rPr>
        <sz val="12"/>
        <rFont val="Times New Roman"/>
        <charset val="134"/>
      </rPr>
      <t>4.75%</t>
    </r>
  </si>
  <si>
    <t>以贴息的方式减少小额信贷用户的资金使用负担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</si>
</sst>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0_ "/>
    <numFmt numFmtId="178" formatCode="0.00_ "/>
    <numFmt numFmtId="179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8"/>
      <name val="方正小标宋_GBK"/>
      <charset val="134"/>
    </font>
    <font>
      <sz val="28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2"/>
      <name val="宋体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0"/>
    </font>
    <font>
      <sz val="48"/>
      <name val="宋体"/>
      <charset val="134"/>
      <scheme val="minor"/>
    </font>
    <font>
      <sz val="14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/>
    <xf numFmtId="0" fontId="18" fillId="13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5" fillId="29" borderId="12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1" fillId="0" borderId="0">
      <protection locked="0"/>
    </xf>
    <xf numFmtId="0" fontId="36" fillId="0" borderId="13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</cellStyleXfs>
  <cellXfs count="10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0" fontId="3" fillId="0" borderId="1" xfId="56" applyNumberFormat="1" applyFont="1" applyFill="1" applyBorder="1" applyAlignment="1" applyProtection="1">
      <alignment horizontal="center" vertical="center" wrapText="1"/>
    </xf>
    <xf numFmtId="0" fontId="4" fillId="0" borderId="2" xfId="56" applyNumberFormat="1" applyFont="1" applyFill="1" applyBorder="1" applyAlignment="1" applyProtection="1">
      <alignment horizontal="center" vertical="center" wrapText="1"/>
    </xf>
    <xf numFmtId="0" fontId="5" fillId="0" borderId="3" xfId="56" applyFont="1" applyFill="1" applyBorder="1" applyAlignment="1" applyProtection="1">
      <alignment horizontal="center" vertical="center" wrapText="1"/>
    </xf>
    <xf numFmtId="178" fontId="5" fillId="0" borderId="3" xfId="56" applyNumberFormat="1" applyFont="1" applyFill="1" applyBorder="1" applyAlignment="1" applyProtection="1">
      <alignment horizontal="center" vertical="center" wrapText="1"/>
    </xf>
    <xf numFmtId="0" fontId="5" fillId="0" borderId="3" xfId="56" applyFont="1" applyFill="1" applyBorder="1" applyAlignment="1" applyProtection="1">
      <alignment horizontal="center" vertical="center" wrapText="1"/>
      <protection locked="0"/>
    </xf>
    <xf numFmtId="0" fontId="6" fillId="0" borderId="3" xfId="56" applyFont="1" applyFill="1" applyBorder="1" applyAlignment="1" applyProtection="1">
      <alignment horizontal="center" vertical="center" wrapText="1"/>
    </xf>
    <xf numFmtId="178" fontId="6" fillId="0" borderId="3" xfId="56" applyNumberFormat="1" applyFont="1" applyFill="1" applyBorder="1" applyAlignment="1" applyProtection="1">
      <alignment horizontal="center" vertical="center" wrapText="1"/>
    </xf>
    <xf numFmtId="0" fontId="6" fillId="0" borderId="3" xfId="56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177" fontId="7" fillId="0" borderId="3" xfId="34" applyNumberFormat="1" applyFont="1" applyFill="1" applyBorder="1" applyAlignment="1" applyProtection="1">
      <alignment horizontal="center" vertical="center" wrapText="1"/>
    </xf>
    <xf numFmtId="0" fontId="7" fillId="0" borderId="3" xfId="57" applyFont="1" applyFill="1" applyBorder="1" applyAlignment="1">
      <alignment horizontal="center" vertical="center" wrapText="1"/>
    </xf>
    <xf numFmtId="0" fontId="7" fillId="0" borderId="3" xfId="6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3" xfId="6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3" xfId="56" applyFont="1" applyFill="1" applyBorder="1" applyAlignment="1" applyProtection="1">
      <alignment horizontal="center" vertical="center" wrapText="1"/>
    </xf>
    <xf numFmtId="0" fontId="7" fillId="0" borderId="3" xfId="34" applyFont="1" applyFill="1" applyBorder="1" applyAlignment="1" applyProtection="1">
      <alignment horizontal="center" vertical="center" wrapText="1"/>
    </xf>
    <xf numFmtId="0" fontId="8" fillId="0" borderId="3" xfId="56" applyFont="1" applyFill="1" applyBorder="1" applyAlignment="1" applyProtection="1">
      <alignment horizontal="center" vertical="center" wrapText="1"/>
    </xf>
    <xf numFmtId="0" fontId="9" fillId="0" borderId="3" xfId="56" applyFont="1" applyFill="1" applyBorder="1" applyAlignment="1" applyProtection="1">
      <alignment horizontal="center" vertical="center" wrapText="1"/>
    </xf>
    <xf numFmtId="177" fontId="9" fillId="0" borderId="3" xfId="34" applyNumberFormat="1" applyFont="1" applyFill="1" applyBorder="1" applyAlignment="1" applyProtection="1">
      <alignment horizontal="center" vertical="center" wrapText="1"/>
    </xf>
    <xf numFmtId="0" fontId="9" fillId="0" borderId="3" xfId="57" applyFont="1" applyFill="1" applyBorder="1" applyAlignment="1">
      <alignment horizontal="center" vertical="center" wrapText="1"/>
    </xf>
    <xf numFmtId="178" fontId="9" fillId="0" borderId="3" xfId="56" applyNumberFormat="1" applyFont="1" applyFill="1" applyBorder="1" applyAlignment="1" applyProtection="1">
      <alignment horizontal="center" vertical="center" wrapText="1"/>
    </xf>
    <xf numFmtId="0" fontId="9" fillId="0" borderId="3" xfId="56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177" fontId="10" fillId="0" borderId="3" xfId="34" applyNumberFormat="1" applyFont="1" applyFill="1" applyBorder="1" applyAlignment="1" applyProtection="1">
      <alignment horizontal="center" vertical="center" wrapText="1"/>
    </xf>
    <xf numFmtId="0" fontId="10" fillId="0" borderId="3" xfId="5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1" fillId="0" borderId="3" xfId="56" applyFont="1" applyFill="1" applyBorder="1" applyAlignment="1" applyProtection="1">
      <alignment horizontal="center" vertical="center" wrapText="1"/>
    </xf>
    <xf numFmtId="0" fontId="6" fillId="0" borderId="3" xfId="5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49" fontId="4" fillId="0" borderId="2" xfId="56" applyNumberFormat="1" applyFont="1" applyFill="1" applyBorder="1" applyAlignment="1" applyProtection="1">
      <alignment horizontal="center" vertical="center" wrapText="1"/>
    </xf>
    <xf numFmtId="49" fontId="5" fillId="0" borderId="3" xfId="56" applyNumberFormat="1" applyFont="1" applyFill="1" applyBorder="1" applyAlignment="1" applyProtection="1">
      <alignment horizontal="center" vertical="center" wrapText="1"/>
    </xf>
    <xf numFmtId="0" fontId="5" fillId="0" borderId="3" xfId="56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8" fontId="12" fillId="0" borderId="3" xfId="56" applyNumberFormat="1" applyFont="1" applyFill="1" applyBorder="1" applyAlignment="1" applyProtection="1">
      <alignment horizontal="center" vertical="center" wrapText="1"/>
    </xf>
    <xf numFmtId="0" fontId="12" fillId="0" borderId="3" xfId="56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57" applyNumberFormat="1" applyFont="1" applyFill="1" applyBorder="1" applyAlignment="1">
      <alignment horizontal="center" vertical="center" wrapText="1"/>
    </xf>
    <xf numFmtId="0" fontId="6" fillId="0" borderId="3" xfId="34" applyNumberFormat="1" applyFont="1" applyFill="1" applyBorder="1" applyAlignment="1" applyProtection="1">
      <alignment horizontal="center" vertical="center" wrapText="1"/>
    </xf>
    <xf numFmtId="0" fontId="7" fillId="0" borderId="3" xfId="59" applyFont="1" applyFill="1" applyBorder="1" applyAlignment="1">
      <alignment horizontal="center" vertical="center" wrapText="1"/>
    </xf>
    <xf numFmtId="0" fontId="6" fillId="0" borderId="3" xfId="56" applyNumberFormat="1" applyFont="1" applyFill="1" applyBorder="1" applyAlignment="1" applyProtection="1">
      <alignment horizontal="center" vertical="center" wrapText="1"/>
    </xf>
    <xf numFmtId="0" fontId="7" fillId="0" borderId="3" xfId="59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13" fillId="0" borderId="3" xfId="56" applyNumberFormat="1" applyFont="1" applyFill="1" applyBorder="1" applyAlignment="1" applyProtection="1">
      <alignment horizontal="center" vertical="center" wrapText="1"/>
    </xf>
    <xf numFmtId="0" fontId="9" fillId="0" borderId="3" xfId="56" applyNumberFormat="1" applyFont="1" applyFill="1" applyBorder="1" applyAlignment="1" applyProtection="1">
      <alignment horizontal="center" vertical="center" wrapText="1"/>
    </xf>
    <xf numFmtId="0" fontId="9" fillId="0" borderId="3" xfId="57" applyNumberFormat="1" applyFont="1" applyFill="1" applyBorder="1" applyAlignment="1">
      <alignment horizontal="center" vertical="center" wrapText="1"/>
    </xf>
    <xf numFmtId="0" fontId="9" fillId="0" borderId="3" xfId="34" applyNumberFormat="1" applyFont="1" applyFill="1" applyBorder="1" applyAlignment="1" applyProtection="1">
      <alignment horizontal="center" vertical="center" wrapText="1"/>
    </xf>
    <xf numFmtId="57" fontId="5" fillId="0" borderId="4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6" fillId="0" borderId="3" xfId="58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49" fontId="6" fillId="0" borderId="3" xfId="56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5" fillId="0" borderId="4" xfId="56" applyNumberFormat="1" applyFont="1" applyFill="1" applyBorder="1" applyAlignment="1" applyProtection="1">
      <alignment horizontal="center" vertical="center" wrapText="1"/>
    </xf>
    <xf numFmtId="0" fontId="5" fillId="0" borderId="3" xfId="34" applyNumberFormat="1" applyFont="1" applyFill="1" applyBorder="1" applyAlignment="1" applyProtection="1">
      <alignment horizontal="center" vertical="center" wrapText="1"/>
    </xf>
    <xf numFmtId="177" fontId="5" fillId="0" borderId="3" xfId="34" applyNumberFormat="1" applyFont="1" applyFill="1" applyBorder="1" applyAlignment="1" applyProtection="1">
      <alignment horizontal="center" vertical="center" wrapText="1"/>
    </xf>
    <xf numFmtId="177" fontId="6" fillId="0" borderId="3" xfId="34" applyNumberFormat="1" applyFont="1" applyFill="1" applyBorder="1" applyAlignment="1" applyProtection="1">
      <alignment horizontal="center" vertical="center" wrapText="1"/>
    </xf>
    <xf numFmtId="9" fontId="6" fillId="0" borderId="3" xfId="34" applyNumberFormat="1" applyFont="1" applyFill="1" applyBorder="1" applyAlignment="1" applyProtection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9" fontId="9" fillId="0" borderId="3" xfId="34" applyNumberFormat="1" applyFont="1" applyFill="1" applyBorder="1" applyAlignment="1" applyProtection="1">
      <alignment horizontal="center" vertical="center" wrapText="1"/>
    </xf>
    <xf numFmtId="9" fontId="5" fillId="0" borderId="3" xfId="34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9" fontId="6" fillId="0" borderId="3" xfId="56" applyNumberFormat="1" applyFont="1" applyFill="1" applyBorder="1" applyAlignment="1" applyProtection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 shrinkToFit="1"/>
    </xf>
    <xf numFmtId="9" fontId="9" fillId="0" borderId="3" xfId="0" applyNumberFormat="1" applyFont="1" applyFill="1" applyBorder="1" applyAlignment="1">
      <alignment horizontal="center" vertical="center" wrapText="1"/>
    </xf>
    <xf numFmtId="9" fontId="7" fillId="0" borderId="3" xfId="34" applyNumberFormat="1" applyFont="1" applyFill="1" applyBorder="1" applyAlignment="1" applyProtection="1">
      <alignment horizontal="center" vertical="center" wrapText="1"/>
    </xf>
    <xf numFmtId="9" fontId="4" fillId="0" borderId="2" xfId="56" applyNumberFormat="1" applyFont="1" applyFill="1" applyBorder="1" applyAlignment="1" applyProtection="1">
      <alignment horizontal="center" vertical="center" wrapText="1"/>
    </xf>
    <xf numFmtId="0" fontId="4" fillId="0" borderId="5" xfId="56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5" fillId="0" borderId="3" xfId="34" applyFont="1" applyFill="1" applyBorder="1" applyAlignment="1" applyProtection="1">
      <alignment horizontal="center" vertical="center" wrapText="1"/>
    </xf>
    <xf numFmtId="176" fontId="5" fillId="0" borderId="3" xfId="34" applyNumberFormat="1" applyFont="1" applyFill="1" applyBorder="1" applyAlignment="1" applyProtection="1">
      <alignment horizontal="center" vertical="center" wrapText="1"/>
    </xf>
    <xf numFmtId="9" fontId="5" fillId="0" borderId="3" xfId="56" applyNumberFormat="1" applyFont="1" applyFill="1" applyBorder="1" applyAlignment="1" applyProtection="1">
      <alignment horizontal="center" vertical="center" wrapText="1"/>
    </xf>
    <xf numFmtId="0" fontId="6" fillId="0" borderId="3" xfId="34" applyFont="1" applyFill="1" applyBorder="1" applyAlignment="1" applyProtection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9" fontId="9" fillId="0" borderId="3" xfId="56" applyNumberFormat="1" applyFont="1" applyFill="1" applyBorder="1" applyAlignment="1" applyProtection="1">
      <alignment horizontal="center" vertical="center" wrapText="1"/>
    </xf>
    <xf numFmtId="176" fontId="9" fillId="0" borderId="3" xfId="34" applyNumberFormat="1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9" fontId="11" fillId="0" borderId="3" xfId="34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 shrinkToFit="1"/>
    </xf>
    <xf numFmtId="176" fontId="6" fillId="0" borderId="3" xfId="34" applyNumberFormat="1" applyFont="1" applyFill="1" applyBorder="1" applyAlignment="1" applyProtection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/>
    </xf>
    <xf numFmtId="176" fontId="6" fillId="0" borderId="3" xfId="63" applyNumberFormat="1" applyFont="1" applyFill="1" applyBorder="1" applyAlignment="1" applyProtection="1">
      <alignment horizontal="center" vertical="center" wrapText="1"/>
    </xf>
    <xf numFmtId="176" fontId="7" fillId="0" borderId="3" xfId="63" applyNumberFormat="1" applyFont="1" applyFill="1" applyBorder="1" applyAlignment="1" applyProtection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常规 2 13 6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 13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 7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_附件1-5 2" xfId="56"/>
    <cellStyle name="常规 7" xfId="57"/>
    <cellStyle name="常规 10 2 2 2" xfId="58"/>
    <cellStyle name="常规 3" xfId="59"/>
    <cellStyle name="常规 2" xfId="60"/>
    <cellStyle name="常规 10 2 2 2 2" xfId="61"/>
    <cellStyle name="常规 5" xfId="62"/>
    <cellStyle name="常规_Sheet1" xfId="63"/>
    <cellStyle name="常规 10 2 2" xfId="64"/>
    <cellStyle name="常规 11" xfId="65"/>
    <cellStyle name="常规 10 2" xfId="66"/>
    <cellStyle name="常规 2 13 5" xfId="67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1"/>
  <sheetViews>
    <sheetView tabSelected="1" workbookViewId="0">
      <pane ySplit="5" topLeftCell="A6" activePane="bottomLeft" state="frozen"/>
      <selection/>
      <selection pane="bottomLeft" activeCell="K9" sqref="K9"/>
    </sheetView>
  </sheetViews>
  <sheetFormatPr defaultColWidth="9" defaultRowHeight="13.5"/>
  <cols>
    <col min="1" max="1" width="13.875" style="3" customWidth="1"/>
    <col min="2" max="2" width="18" style="3" customWidth="1"/>
    <col min="3" max="3" width="7" style="3" customWidth="1"/>
    <col min="4" max="5" width="9" style="3"/>
    <col min="6" max="6" width="8.625" style="3" customWidth="1"/>
    <col min="7" max="7" width="10.75" style="3" customWidth="1"/>
    <col min="8" max="8" width="7.125" style="3" customWidth="1"/>
    <col min="9" max="9" width="38.625" style="3" customWidth="1"/>
    <col min="10" max="10" width="10.875" style="3" customWidth="1"/>
    <col min="11" max="11" width="9.375" style="4" customWidth="1"/>
    <col min="12" max="12" width="12.625" style="4" customWidth="1"/>
    <col min="13" max="16" width="8.125" style="4" customWidth="1"/>
    <col min="17" max="17" width="23.375" style="3" customWidth="1"/>
    <col min="18" max="18" width="19.75" style="3" customWidth="1"/>
    <col min="19" max="19" width="15.875" style="3" customWidth="1"/>
    <col min="20" max="21" width="9" style="3"/>
    <col min="22" max="22" width="9" style="4"/>
    <col min="23" max="27" width="9" style="3"/>
    <col min="28" max="28" width="16.875" style="3" customWidth="1"/>
    <col min="29" max="29" width="27.25" style="3" customWidth="1"/>
    <col min="30" max="30" width="9" style="3"/>
    <col min="31" max="16384" width="9" style="1"/>
  </cols>
  <sheetData>
    <row r="1" s="1" customFormat="1" ht="61.5" spans="1:30">
      <c r="A1" s="5" t="s">
        <v>0</v>
      </c>
      <c r="B1" s="6"/>
      <c r="C1" s="6"/>
      <c r="D1" s="6"/>
      <c r="E1" s="6"/>
      <c r="F1" s="6"/>
      <c r="G1" s="6"/>
      <c r="H1" s="6"/>
      <c r="I1" s="41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81"/>
      <c r="AA1" s="6"/>
      <c r="AB1" s="6"/>
      <c r="AC1" s="82"/>
      <c r="AD1" s="83"/>
    </row>
    <row r="2" s="2" customFormat="1" ht="30" customHeight="1" spans="1:30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/>
      <c r="H2" s="7"/>
      <c r="I2" s="7" t="s">
        <v>7</v>
      </c>
      <c r="J2" s="42" t="s">
        <v>8</v>
      </c>
      <c r="K2" s="43" t="s">
        <v>9</v>
      </c>
      <c r="L2" s="44" t="s">
        <v>10</v>
      </c>
      <c r="M2" s="44"/>
      <c r="N2" s="44"/>
      <c r="O2" s="44"/>
      <c r="P2" s="44"/>
      <c r="Q2" s="68" t="s">
        <v>11</v>
      </c>
      <c r="R2" s="43" t="s">
        <v>12</v>
      </c>
      <c r="S2" s="43"/>
      <c r="T2" s="43"/>
      <c r="U2" s="43"/>
      <c r="V2" s="43"/>
      <c r="W2" s="43"/>
      <c r="X2" s="43"/>
      <c r="Y2" s="43"/>
      <c r="Z2" s="43"/>
      <c r="AA2" s="43"/>
      <c r="AB2" s="84" t="s">
        <v>13</v>
      </c>
      <c r="AC2" s="84" t="s">
        <v>14</v>
      </c>
      <c r="AD2" s="85" t="s">
        <v>15</v>
      </c>
    </row>
    <row r="3" s="2" customFormat="1" ht="36" customHeight="1" spans="1:30">
      <c r="A3" s="7"/>
      <c r="B3" s="7"/>
      <c r="C3" s="7"/>
      <c r="D3" s="8"/>
      <c r="E3" s="8"/>
      <c r="F3" s="7"/>
      <c r="G3" s="7"/>
      <c r="H3" s="7"/>
      <c r="I3" s="7"/>
      <c r="J3" s="42"/>
      <c r="K3" s="43"/>
      <c r="L3" s="44"/>
      <c r="M3" s="44"/>
      <c r="N3" s="44"/>
      <c r="O3" s="44"/>
      <c r="P3" s="44"/>
      <c r="Q3" s="68"/>
      <c r="R3" s="43" t="s">
        <v>16</v>
      </c>
      <c r="S3" s="43"/>
      <c r="T3" s="43"/>
      <c r="U3" s="43"/>
      <c r="V3" s="43" t="s">
        <v>17</v>
      </c>
      <c r="W3" s="7"/>
      <c r="X3" s="7"/>
      <c r="Y3" s="7"/>
      <c r="Z3" s="7"/>
      <c r="AA3" s="86" t="s">
        <v>18</v>
      </c>
      <c r="AB3" s="84"/>
      <c r="AC3" s="84"/>
      <c r="AD3" s="85"/>
    </row>
    <row r="4" s="2" customFormat="1" ht="46" customHeight="1" spans="1:30">
      <c r="A4" s="7"/>
      <c r="B4" s="7"/>
      <c r="C4" s="7"/>
      <c r="D4" s="8"/>
      <c r="E4" s="8"/>
      <c r="F4" s="7"/>
      <c r="G4" s="7"/>
      <c r="H4" s="7"/>
      <c r="I4" s="7"/>
      <c r="J4" s="42"/>
      <c r="K4" s="43"/>
      <c r="L4" s="43" t="s">
        <v>19</v>
      </c>
      <c r="M4" s="43" t="s">
        <v>20</v>
      </c>
      <c r="N4" s="43" t="s">
        <v>21</v>
      </c>
      <c r="O4" s="43" t="s">
        <v>22</v>
      </c>
      <c r="P4" s="43" t="s">
        <v>23</v>
      </c>
      <c r="Q4" s="68"/>
      <c r="R4" s="43"/>
      <c r="S4" s="43"/>
      <c r="T4" s="43"/>
      <c r="U4" s="43"/>
      <c r="V4" s="43" t="s">
        <v>24</v>
      </c>
      <c r="W4" s="7"/>
      <c r="X4" s="7"/>
      <c r="Y4" s="7" t="s">
        <v>25</v>
      </c>
      <c r="Z4" s="7"/>
      <c r="AA4" s="86"/>
      <c r="AB4" s="84"/>
      <c r="AC4" s="84"/>
      <c r="AD4" s="85"/>
    </row>
    <row r="5" s="2" customFormat="1" ht="65" customHeight="1" spans="1:30">
      <c r="A5" s="7"/>
      <c r="B5" s="7"/>
      <c r="C5" s="7"/>
      <c r="D5" s="8"/>
      <c r="E5" s="8"/>
      <c r="F5" s="9" t="s">
        <v>26</v>
      </c>
      <c r="G5" s="7" t="s">
        <v>27</v>
      </c>
      <c r="H5" s="7" t="s">
        <v>28</v>
      </c>
      <c r="I5" s="7"/>
      <c r="J5" s="42"/>
      <c r="K5" s="43"/>
      <c r="L5" s="43"/>
      <c r="M5" s="43"/>
      <c r="N5" s="43"/>
      <c r="O5" s="43"/>
      <c r="P5" s="43"/>
      <c r="Q5" s="68"/>
      <c r="R5" s="69" t="s">
        <v>29</v>
      </c>
      <c r="S5" s="69" t="s">
        <v>30</v>
      </c>
      <c r="T5" s="69" t="s">
        <v>31</v>
      </c>
      <c r="U5" s="69" t="s">
        <v>32</v>
      </c>
      <c r="V5" s="69" t="s">
        <v>33</v>
      </c>
      <c r="W5" s="70" t="s">
        <v>34</v>
      </c>
      <c r="X5" s="70" t="s">
        <v>35</v>
      </c>
      <c r="Y5" s="70" t="s">
        <v>36</v>
      </c>
      <c r="Z5" s="70" t="s">
        <v>37</v>
      </c>
      <c r="AA5" s="86"/>
      <c r="AB5" s="84"/>
      <c r="AC5" s="84"/>
      <c r="AD5" s="85"/>
    </row>
    <row r="6" s="1" customFormat="1" ht="39" customHeight="1" spans="1:30">
      <c r="A6" s="7" t="s">
        <v>38</v>
      </c>
      <c r="B6" s="7"/>
      <c r="C6" s="10"/>
      <c r="D6" s="10"/>
      <c r="E6" s="11"/>
      <c r="F6" s="11"/>
      <c r="G6" s="12"/>
      <c r="H6" s="10"/>
      <c r="I6" s="10"/>
      <c r="J6" s="10"/>
      <c r="K6" s="45">
        <f>K8+K39+K44+K42</f>
        <v>3997</v>
      </c>
      <c r="L6" s="45">
        <f>L8+L39+L44+L42</f>
        <v>2363</v>
      </c>
      <c r="M6" s="45">
        <f t="shared" ref="K6:P6" si="0">M8+M39+M44</f>
        <v>1634</v>
      </c>
      <c r="N6" s="45">
        <f t="shared" si="0"/>
        <v>0</v>
      </c>
      <c r="O6" s="45">
        <f t="shared" si="0"/>
        <v>0</v>
      </c>
      <c r="P6" s="45">
        <f t="shared" si="0"/>
        <v>0</v>
      </c>
      <c r="Q6" s="46"/>
      <c r="R6" s="52"/>
      <c r="S6" s="50"/>
      <c r="T6" s="50"/>
      <c r="U6" s="50"/>
      <c r="V6" s="50"/>
      <c r="W6" s="50"/>
      <c r="X6" s="71"/>
      <c r="Y6" s="71"/>
      <c r="Z6" s="71"/>
      <c r="AA6" s="71"/>
      <c r="AB6" s="77"/>
      <c r="AC6" s="87"/>
      <c r="AD6" s="87"/>
    </row>
    <row r="7" s="1" customFormat="1" ht="28.5" spans="1:30">
      <c r="A7" s="7" t="s">
        <v>39</v>
      </c>
      <c r="B7" s="7"/>
      <c r="C7" s="10"/>
      <c r="D7" s="10"/>
      <c r="E7" s="11"/>
      <c r="F7" s="11"/>
      <c r="G7" s="12"/>
      <c r="H7" s="10"/>
      <c r="I7" s="10"/>
      <c r="J7" s="10"/>
      <c r="K7" s="46">
        <f t="shared" ref="K7:P7" si="1">K8+K25+K39</f>
        <v>2626.4</v>
      </c>
      <c r="L7" s="46">
        <f t="shared" si="1"/>
        <v>1592.4</v>
      </c>
      <c r="M7" s="46">
        <f t="shared" si="1"/>
        <v>1034</v>
      </c>
      <c r="N7" s="46">
        <f t="shared" si="1"/>
        <v>0</v>
      </c>
      <c r="O7" s="46">
        <f t="shared" si="1"/>
        <v>0</v>
      </c>
      <c r="P7" s="46">
        <f t="shared" si="1"/>
        <v>0</v>
      </c>
      <c r="Q7" s="52"/>
      <c r="R7" s="52"/>
      <c r="S7" s="50"/>
      <c r="T7" s="50"/>
      <c r="U7" s="50"/>
      <c r="V7" s="50"/>
      <c r="W7" s="50"/>
      <c r="X7" s="71"/>
      <c r="Y7" s="71"/>
      <c r="Z7" s="71"/>
      <c r="AA7" s="71"/>
      <c r="AB7" s="77"/>
      <c r="AC7" s="87"/>
      <c r="AD7" s="87"/>
    </row>
    <row r="8" s="1" customFormat="1" ht="28.5" spans="1:30">
      <c r="A8" s="7" t="s">
        <v>40</v>
      </c>
      <c r="B8" s="7"/>
      <c r="C8" s="10"/>
      <c r="D8" s="10"/>
      <c r="E8" s="11"/>
      <c r="F8" s="11"/>
      <c r="G8" s="12"/>
      <c r="H8" s="10"/>
      <c r="I8" s="10"/>
      <c r="J8" s="10"/>
      <c r="K8" s="46">
        <f>L8+M8+N8+O8+P8</f>
        <v>2004</v>
      </c>
      <c r="L8" s="46">
        <f>SUM(L9:L24)</f>
        <v>970</v>
      </c>
      <c r="M8" s="46">
        <f>SUM(M9:M24)</f>
        <v>1034</v>
      </c>
      <c r="N8" s="46">
        <f>SUM(N9:N24)</f>
        <v>0</v>
      </c>
      <c r="O8" s="46">
        <f>SUM(O9:O24)</f>
        <v>0</v>
      </c>
      <c r="P8" s="46">
        <f>SUM(P9:P24)</f>
        <v>0</v>
      </c>
      <c r="Q8" s="52"/>
      <c r="R8" s="52"/>
      <c r="S8" s="50"/>
      <c r="T8" s="50"/>
      <c r="U8" s="50"/>
      <c r="V8" s="50"/>
      <c r="W8" s="50"/>
      <c r="X8" s="71"/>
      <c r="Y8" s="71"/>
      <c r="Z8" s="71"/>
      <c r="AA8" s="71"/>
      <c r="AB8" s="77"/>
      <c r="AC8" s="87"/>
      <c r="AD8" s="87"/>
    </row>
    <row r="9" s="1" customFormat="1" ht="57" spans="1:30">
      <c r="A9" s="13"/>
      <c r="B9" s="14" t="s">
        <v>41</v>
      </c>
      <c r="C9" s="14" t="s">
        <v>42</v>
      </c>
      <c r="D9" s="15" t="s">
        <v>43</v>
      </c>
      <c r="E9" s="14" t="s">
        <v>44</v>
      </c>
      <c r="F9" s="14" t="s">
        <v>45</v>
      </c>
      <c r="G9" s="14" t="s">
        <v>46</v>
      </c>
      <c r="H9" s="14" t="s">
        <v>47</v>
      </c>
      <c r="I9" s="14" t="s">
        <v>48</v>
      </c>
      <c r="J9" s="47" t="s">
        <v>49</v>
      </c>
      <c r="K9" s="48">
        <f t="shared" ref="K9:K25" si="2">SUM(L9:P9)</f>
        <v>100</v>
      </c>
      <c r="L9" s="49">
        <v>100</v>
      </c>
      <c r="M9" s="50"/>
      <c r="N9" s="50"/>
      <c r="O9" s="50"/>
      <c r="P9" s="50"/>
      <c r="Q9" s="14" t="s">
        <v>48</v>
      </c>
      <c r="R9" s="14" t="s">
        <v>50</v>
      </c>
      <c r="S9" s="71" t="s">
        <v>51</v>
      </c>
      <c r="T9" s="13" t="s">
        <v>51</v>
      </c>
      <c r="U9" s="72">
        <v>1</v>
      </c>
      <c r="V9" s="50">
        <v>6</v>
      </c>
      <c r="W9" s="72">
        <v>0.06</v>
      </c>
      <c r="X9" s="71" t="s">
        <v>51</v>
      </c>
      <c r="Y9" s="50">
        <v>30</v>
      </c>
      <c r="Z9" s="50">
        <v>81</v>
      </c>
      <c r="AA9" s="72">
        <v>0.95</v>
      </c>
      <c r="AB9" s="14" t="s">
        <v>52</v>
      </c>
      <c r="AC9" s="88" t="s">
        <v>53</v>
      </c>
      <c r="AD9" s="13"/>
    </row>
    <row r="10" s="1" customFormat="1" ht="63" spans="1:30">
      <c r="A10" s="13"/>
      <c r="B10" s="16" t="s">
        <v>54</v>
      </c>
      <c r="C10" s="17" t="s">
        <v>42</v>
      </c>
      <c r="D10" s="17" t="s">
        <v>43</v>
      </c>
      <c r="E10" s="14" t="s">
        <v>44</v>
      </c>
      <c r="F10" s="17" t="s">
        <v>45</v>
      </c>
      <c r="G10" s="17" t="s">
        <v>55</v>
      </c>
      <c r="H10" s="17" t="s">
        <v>56</v>
      </c>
      <c r="I10" s="51" t="s">
        <v>57</v>
      </c>
      <c r="J10" s="47" t="s">
        <v>49</v>
      </c>
      <c r="K10" s="48">
        <f t="shared" si="2"/>
        <v>110</v>
      </c>
      <c r="L10" s="48">
        <v>110</v>
      </c>
      <c r="M10" s="52"/>
      <c r="N10" s="52"/>
      <c r="O10" s="52"/>
      <c r="P10" s="52"/>
      <c r="Q10" s="51" t="s">
        <v>58</v>
      </c>
      <c r="R10" s="14" t="s">
        <v>59</v>
      </c>
      <c r="S10" s="73">
        <v>1</v>
      </c>
      <c r="T10" s="13" t="s">
        <v>51</v>
      </c>
      <c r="U10" s="72">
        <v>1</v>
      </c>
      <c r="V10" s="50">
        <v>9</v>
      </c>
      <c r="W10" s="72">
        <v>0.0642857142857143</v>
      </c>
      <c r="X10" s="71" t="s">
        <v>51</v>
      </c>
      <c r="Y10" s="50">
        <v>35</v>
      </c>
      <c r="Z10" s="50">
        <v>93</v>
      </c>
      <c r="AA10" s="72">
        <v>0.95</v>
      </c>
      <c r="AB10" s="14" t="s">
        <v>52</v>
      </c>
      <c r="AC10" s="88" t="s">
        <v>53</v>
      </c>
      <c r="AD10" s="13"/>
    </row>
    <row r="11" s="1" customFormat="1" ht="94.5" spans="1:30">
      <c r="A11" s="13"/>
      <c r="B11" s="14" t="s">
        <v>60</v>
      </c>
      <c r="C11" s="14" t="s">
        <v>42</v>
      </c>
      <c r="D11" s="15" t="s">
        <v>43</v>
      </c>
      <c r="E11" s="14" t="s">
        <v>44</v>
      </c>
      <c r="F11" s="14" t="s">
        <v>45</v>
      </c>
      <c r="G11" s="14" t="s">
        <v>55</v>
      </c>
      <c r="H11" s="14" t="s">
        <v>56</v>
      </c>
      <c r="I11" s="51" t="s">
        <v>61</v>
      </c>
      <c r="J11" s="47" t="s">
        <v>49</v>
      </c>
      <c r="K11" s="48">
        <f t="shared" si="2"/>
        <v>100</v>
      </c>
      <c r="L11" s="49">
        <v>100</v>
      </c>
      <c r="M11" s="52"/>
      <c r="N11" s="52"/>
      <c r="O11" s="52"/>
      <c r="P11" s="52"/>
      <c r="Q11" s="51" t="s">
        <v>62</v>
      </c>
      <c r="R11" s="14" t="s">
        <v>63</v>
      </c>
      <c r="S11" s="73">
        <v>1</v>
      </c>
      <c r="T11" s="13" t="s">
        <v>51</v>
      </c>
      <c r="U11" s="72">
        <v>1</v>
      </c>
      <c r="V11" s="50">
        <v>6</v>
      </c>
      <c r="W11" s="72">
        <v>0.06</v>
      </c>
      <c r="X11" s="71" t="s">
        <v>51</v>
      </c>
      <c r="Y11" s="50">
        <v>20</v>
      </c>
      <c r="Z11" s="50">
        <v>52</v>
      </c>
      <c r="AA11" s="72">
        <v>0.95</v>
      </c>
      <c r="AB11" s="14" t="s">
        <v>52</v>
      </c>
      <c r="AC11" s="88" t="s">
        <v>53</v>
      </c>
      <c r="AD11" s="13"/>
    </row>
    <row r="12" s="1" customFormat="1" ht="77.25" spans="1:30">
      <c r="A12" s="13"/>
      <c r="B12" s="14" t="s">
        <v>64</v>
      </c>
      <c r="C12" s="14" t="s">
        <v>42</v>
      </c>
      <c r="D12" s="15" t="s">
        <v>43</v>
      </c>
      <c r="E12" s="14" t="s">
        <v>44</v>
      </c>
      <c r="F12" s="14" t="s">
        <v>45</v>
      </c>
      <c r="G12" s="17" t="s">
        <v>65</v>
      </c>
      <c r="H12" s="14" t="s">
        <v>47</v>
      </c>
      <c r="I12" s="17" t="s">
        <v>66</v>
      </c>
      <c r="J12" s="47" t="s">
        <v>49</v>
      </c>
      <c r="K12" s="48">
        <f t="shared" si="2"/>
        <v>181</v>
      </c>
      <c r="L12" s="49"/>
      <c r="M12" s="48">
        <v>181</v>
      </c>
      <c r="N12" s="48"/>
      <c r="O12" s="48"/>
      <c r="P12" s="48"/>
      <c r="Q12" s="17" t="s">
        <v>67</v>
      </c>
      <c r="R12" s="14" t="s">
        <v>63</v>
      </c>
      <c r="S12" s="73">
        <v>1</v>
      </c>
      <c r="T12" s="13" t="s">
        <v>51</v>
      </c>
      <c r="U12" s="72">
        <v>1</v>
      </c>
      <c r="V12" s="48">
        <v>0.9</v>
      </c>
      <c r="W12" s="72">
        <v>0.06</v>
      </c>
      <c r="X12" s="71" t="s">
        <v>51</v>
      </c>
      <c r="Y12" s="50">
        <v>20</v>
      </c>
      <c r="Z12" s="50">
        <v>35</v>
      </c>
      <c r="AA12" s="72">
        <v>0.95</v>
      </c>
      <c r="AB12" s="14" t="s">
        <v>52</v>
      </c>
      <c r="AC12" s="88" t="s">
        <v>53</v>
      </c>
      <c r="AD12" s="13"/>
    </row>
    <row r="13" s="1" customFormat="1" ht="57" spans="1:30">
      <c r="A13" s="13"/>
      <c r="B13" s="14" t="s">
        <v>68</v>
      </c>
      <c r="C13" s="14" t="s">
        <v>42</v>
      </c>
      <c r="D13" s="15" t="s">
        <v>43</v>
      </c>
      <c r="E13" s="14" t="s">
        <v>44</v>
      </c>
      <c r="F13" s="14" t="s">
        <v>45</v>
      </c>
      <c r="G13" s="14" t="s">
        <v>69</v>
      </c>
      <c r="H13" s="14" t="s">
        <v>56</v>
      </c>
      <c r="I13" s="14" t="s">
        <v>70</v>
      </c>
      <c r="J13" s="47" t="s">
        <v>49</v>
      </c>
      <c r="K13" s="48">
        <f t="shared" si="2"/>
        <v>100</v>
      </c>
      <c r="L13" s="49">
        <v>100</v>
      </c>
      <c r="M13" s="50"/>
      <c r="N13" s="50"/>
      <c r="O13" s="50"/>
      <c r="P13" s="50"/>
      <c r="Q13" s="14" t="s">
        <v>70</v>
      </c>
      <c r="R13" s="14" t="s">
        <v>71</v>
      </c>
      <c r="S13" s="73">
        <v>1</v>
      </c>
      <c r="T13" s="13"/>
      <c r="U13" s="72">
        <v>1</v>
      </c>
      <c r="V13" s="50">
        <v>6</v>
      </c>
      <c r="W13" s="72">
        <v>0.06</v>
      </c>
      <c r="X13" s="71" t="s">
        <v>51</v>
      </c>
      <c r="Y13" s="50">
        <v>25</v>
      </c>
      <c r="Z13" s="50">
        <v>61</v>
      </c>
      <c r="AA13" s="72">
        <v>0.95</v>
      </c>
      <c r="AB13" s="14" t="s">
        <v>52</v>
      </c>
      <c r="AC13" s="88" t="s">
        <v>53</v>
      </c>
      <c r="AD13" s="13"/>
    </row>
    <row r="14" s="1" customFormat="1" ht="63" spans="1:30">
      <c r="A14" s="13"/>
      <c r="B14" s="14" t="s">
        <v>72</v>
      </c>
      <c r="C14" s="14" t="s">
        <v>42</v>
      </c>
      <c r="D14" s="15" t="s">
        <v>43</v>
      </c>
      <c r="E14" s="14" t="s">
        <v>44</v>
      </c>
      <c r="F14" s="14" t="s">
        <v>45</v>
      </c>
      <c r="G14" s="14" t="s">
        <v>73</v>
      </c>
      <c r="H14" s="14" t="s">
        <v>56</v>
      </c>
      <c r="I14" s="51" t="s">
        <v>74</v>
      </c>
      <c r="J14" s="47" t="s">
        <v>49</v>
      </c>
      <c r="K14" s="48">
        <f t="shared" si="2"/>
        <v>130</v>
      </c>
      <c r="L14" s="49"/>
      <c r="M14" s="52">
        <v>130</v>
      </c>
      <c r="N14" s="52"/>
      <c r="O14" s="52"/>
      <c r="P14" s="52"/>
      <c r="Q14" s="51" t="s">
        <v>75</v>
      </c>
      <c r="R14" s="14" t="s">
        <v>50</v>
      </c>
      <c r="S14" s="73">
        <v>1</v>
      </c>
      <c r="T14" s="13" t="s">
        <v>51</v>
      </c>
      <c r="U14" s="72">
        <v>1</v>
      </c>
      <c r="V14" s="50">
        <v>9</v>
      </c>
      <c r="W14" s="72">
        <v>0.0692307692307692</v>
      </c>
      <c r="X14" s="71" t="s">
        <v>51</v>
      </c>
      <c r="Y14" s="50">
        <v>30</v>
      </c>
      <c r="Z14" s="50">
        <v>81</v>
      </c>
      <c r="AA14" s="72">
        <v>0.95</v>
      </c>
      <c r="AB14" s="14" t="s">
        <v>52</v>
      </c>
      <c r="AC14" s="88" t="s">
        <v>53</v>
      </c>
      <c r="AD14" s="13"/>
    </row>
    <row r="15" s="1" customFormat="1" ht="57" spans="1:30">
      <c r="A15" s="13"/>
      <c r="B15" s="14" t="s">
        <v>76</v>
      </c>
      <c r="C15" s="14" t="s">
        <v>42</v>
      </c>
      <c r="D15" s="15" t="s">
        <v>43</v>
      </c>
      <c r="E15" s="14" t="s">
        <v>44</v>
      </c>
      <c r="F15" s="14" t="s">
        <v>45</v>
      </c>
      <c r="G15" s="14" t="s">
        <v>77</v>
      </c>
      <c r="H15" s="14" t="s">
        <v>56</v>
      </c>
      <c r="I15" s="14" t="s">
        <v>78</v>
      </c>
      <c r="J15" s="47" t="s">
        <v>49</v>
      </c>
      <c r="K15" s="48">
        <f t="shared" si="2"/>
        <v>100</v>
      </c>
      <c r="L15" s="49">
        <v>100</v>
      </c>
      <c r="M15" s="52"/>
      <c r="N15" s="52"/>
      <c r="O15" s="52"/>
      <c r="P15" s="52"/>
      <c r="Q15" s="14" t="s">
        <v>79</v>
      </c>
      <c r="R15" s="14" t="s">
        <v>80</v>
      </c>
      <c r="S15" s="73">
        <v>1</v>
      </c>
      <c r="T15" s="13" t="s">
        <v>51</v>
      </c>
      <c r="U15" s="72">
        <v>1</v>
      </c>
      <c r="V15" s="50">
        <v>7</v>
      </c>
      <c r="W15" s="72">
        <v>0.07</v>
      </c>
      <c r="X15" s="71" t="s">
        <v>51</v>
      </c>
      <c r="Y15" s="50">
        <v>24</v>
      </c>
      <c r="Z15" s="50">
        <v>57</v>
      </c>
      <c r="AA15" s="72">
        <v>0.95</v>
      </c>
      <c r="AB15" s="14" t="s">
        <v>52</v>
      </c>
      <c r="AC15" s="88" t="s">
        <v>53</v>
      </c>
      <c r="AD15" s="13"/>
    </row>
    <row r="16" s="1" customFormat="1" ht="57" spans="1:30">
      <c r="A16" s="13"/>
      <c r="B16" s="14" t="s">
        <v>81</v>
      </c>
      <c r="C16" s="14" t="s">
        <v>42</v>
      </c>
      <c r="D16" s="15" t="s">
        <v>43</v>
      </c>
      <c r="E16" s="14" t="s">
        <v>44</v>
      </c>
      <c r="F16" s="14" t="s">
        <v>45</v>
      </c>
      <c r="G16" s="14" t="s">
        <v>82</v>
      </c>
      <c r="H16" s="14" t="s">
        <v>56</v>
      </c>
      <c r="I16" s="14" t="s">
        <v>83</v>
      </c>
      <c r="J16" s="47" t="s">
        <v>49</v>
      </c>
      <c r="K16" s="48">
        <f t="shared" si="2"/>
        <v>80</v>
      </c>
      <c r="L16" s="49"/>
      <c r="M16" s="50">
        <v>80</v>
      </c>
      <c r="N16" s="50"/>
      <c r="O16" s="50"/>
      <c r="P16" s="50"/>
      <c r="Q16" s="14" t="s">
        <v>84</v>
      </c>
      <c r="R16" s="14" t="s">
        <v>85</v>
      </c>
      <c r="S16" s="71" t="s">
        <v>51</v>
      </c>
      <c r="T16" s="13" t="s">
        <v>51</v>
      </c>
      <c r="U16" s="72">
        <v>1</v>
      </c>
      <c r="V16" s="50">
        <v>5.5</v>
      </c>
      <c r="W16" s="72">
        <v>0.06875</v>
      </c>
      <c r="X16" s="71" t="s">
        <v>51</v>
      </c>
      <c r="Y16" s="50">
        <v>22</v>
      </c>
      <c r="Z16" s="50">
        <v>51</v>
      </c>
      <c r="AA16" s="72">
        <v>0.95</v>
      </c>
      <c r="AB16" s="14" t="s">
        <v>52</v>
      </c>
      <c r="AC16" s="88" t="s">
        <v>53</v>
      </c>
      <c r="AD16" s="13"/>
    </row>
    <row r="17" s="1" customFormat="1" ht="42.75" spans="1:30">
      <c r="A17" s="18"/>
      <c r="B17" s="19" t="s">
        <v>86</v>
      </c>
      <c r="C17" s="17" t="s">
        <v>42</v>
      </c>
      <c r="D17" s="17" t="s">
        <v>43</v>
      </c>
      <c r="E17" s="17" t="s">
        <v>44</v>
      </c>
      <c r="F17" s="17" t="s">
        <v>45</v>
      </c>
      <c r="G17" s="17" t="s">
        <v>87</v>
      </c>
      <c r="H17" s="14" t="s">
        <v>47</v>
      </c>
      <c r="I17" s="53" t="s">
        <v>88</v>
      </c>
      <c r="J17" s="47" t="s">
        <v>49</v>
      </c>
      <c r="K17" s="48">
        <f t="shared" si="2"/>
        <v>40</v>
      </c>
      <c r="L17" s="48"/>
      <c r="M17" s="52">
        <v>40</v>
      </c>
      <c r="N17" s="52"/>
      <c r="O17" s="52"/>
      <c r="P17" s="52"/>
      <c r="Q17" s="53" t="s">
        <v>88</v>
      </c>
      <c r="R17" s="14" t="s">
        <v>89</v>
      </c>
      <c r="S17" s="73">
        <v>1</v>
      </c>
      <c r="T17" s="71" t="s">
        <v>51</v>
      </c>
      <c r="U17" s="72">
        <v>1</v>
      </c>
      <c r="V17" s="50">
        <v>8</v>
      </c>
      <c r="W17" s="72">
        <v>0.08</v>
      </c>
      <c r="X17" s="71" t="s">
        <v>51</v>
      </c>
      <c r="Y17" s="13">
        <v>18</v>
      </c>
      <c r="Z17" s="13">
        <v>30</v>
      </c>
      <c r="AA17" s="73">
        <v>0.95</v>
      </c>
      <c r="AB17" s="14" t="s">
        <v>52</v>
      </c>
      <c r="AC17" s="17" t="s">
        <v>90</v>
      </c>
      <c r="AD17" s="13"/>
    </row>
    <row r="18" s="1" customFormat="1" ht="57" spans="1:30">
      <c r="A18" s="13"/>
      <c r="B18" s="14" t="s">
        <v>91</v>
      </c>
      <c r="C18" s="14" t="s">
        <v>42</v>
      </c>
      <c r="D18" s="15" t="s">
        <v>43</v>
      </c>
      <c r="E18" s="14" t="s">
        <v>44</v>
      </c>
      <c r="F18" s="14" t="s">
        <v>45</v>
      </c>
      <c r="G18" s="14" t="s">
        <v>92</v>
      </c>
      <c r="H18" s="14" t="s">
        <v>56</v>
      </c>
      <c r="I18" s="14" t="s">
        <v>93</v>
      </c>
      <c r="J18" s="47" t="s">
        <v>49</v>
      </c>
      <c r="K18" s="48">
        <f t="shared" si="2"/>
        <v>100</v>
      </c>
      <c r="L18" s="49"/>
      <c r="M18" s="50">
        <v>100</v>
      </c>
      <c r="N18" s="50"/>
      <c r="O18" s="50"/>
      <c r="P18" s="50"/>
      <c r="Q18" s="14" t="s">
        <v>93</v>
      </c>
      <c r="R18" s="14" t="s">
        <v>94</v>
      </c>
      <c r="S18" s="50" t="s">
        <v>51</v>
      </c>
      <c r="T18" s="50" t="s">
        <v>51</v>
      </c>
      <c r="U18" s="72">
        <v>1</v>
      </c>
      <c r="V18" s="50">
        <v>7</v>
      </c>
      <c r="W18" s="72">
        <v>0.07</v>
      </c>
      <c r="X18" s="71" t="s">
        <v>51</v>
      </c>
      <c r="Y18" s="13">
        <v>15</v>
      </c>
      <c r="Z18" s="50">
        <v>42</v>
      </c>
      <c r="AA18" s="72">
        <v>0.95</v>
      </c>
      <c r="AB18" s="14" t="s">
        <v>52</v>
      </c>
      <c r="AC18" s="88" t="s">
        <v>53</v>
      </c>
      <c r="AD18" s="13"/>
    </row>
    <row r="19" s="1" customFormat="1" ht="57" spans="1:30">
      <c r="A19" s="18"/>
      <c r="B19" s="17" t="s">
        <v>95</v>
      </c>
      <c r="C19" s="20" t="s">
        <v>42</v>
      </c>
      <c r="D19" s="15" t="s">
        <v>43</v>
      </c>
      <c r="E19" s="14" t="s">
        <v>44</v>
      </c>
      <c r="F19" s="21" t="s">
        <v>45</v>
      </c>
      <c r="G19" s="17" t="s">
        <v>65</v>
      </c>
      <c r="H19" s="14" t="s">
        <v>47</v>
      </c>
      <c r="I19" s="17" t="s">
        <v>96</v>
      </c>
      <c r="J19" s="47" t="s">
        <v>49</v>
      </c>
      <c r="K19" s="48">
        <f t="shared" si="2"/>
        <v>60</v>
      </c>
      <c r="L19" s="52">
        <v>60</v>
      </c>
      <c r="M19" s="52"/>
      <c r="N19" s="52"/>
      <c r="O19" s="52"/>
      <c r="P19" s="52"/>
      <c r="Q19" s="17" t="s">
        <v>97</v>
      </c>
      <c r="R19" s="14" t="s">
        <v>63</v>
      </c>
      <c r="S19" s="73">
        <v>1</v>
      </c>
      <c r="T19" s="13" t="s">
        <v>51</v>
      </c>
      <c r="U19" s="10">
        <v>80</v>
      </c>
      <c r="V19" s="48">
        <v>0.9</v>
      </c>
      <c r="W19" s="72">
        <v>0.06</v>
      </c>
      <c r="X19" s="71" t="s">
        <v>51</v>
      </c>
      <c r="Y19" s="50">
        <v>20</v>
      </c>
      <c r="Z19" s="50">
        <v>35</v>
      </c>
      <c r="AA19" s="72">
        <v>0.95</v>
      </c>
      <c r="AB19" s="14" t="s">
        <v>52</v>
      </c>
      <c r="AC19" s="88" t="s">
        <v>53</v>
      </c>
      <c r="AD19" s="13"/>
    </row>
    <row r="20" s="1" customFormat="1" ht="63" spans="1:30">
      <c r="A20" s="18"/>
      <c r="B20" s="14" t="s">
        <v>98</v>
      </c>
      <c r="C20" s="14" t="s">
        <v>42</v>
      </c>
      <c r="D20" s="15" t="s">
        <v>43</v>
      </c>
      <c r="E20" s="14" t="s">
        <v>44</v>
      </c>
      <c r="F20" s="14" t="s">
        <v>45</v>
      </c>
      <c r="G20" s="14" t="s">
        <v>73</v>
      </c>
      <c r="H20" s="14" t="s">
        <v>56</v>
      </c>
      <c r="I20" s="14" t="s">
        <v>99</v>
      </c>
      <c r="J20" s="47" t="s">
        <v>49</v>
      </c>
      <c r="K20" s="48">
        <f t="shared" si="2"/>
        <v>228</v>
      </c>
      <c r="L20" s="49"/>
      <c r="M20" s="52">
        <v>228</v>
      </c>
      <c r="N20" s="52"/>
      <c r="O20" s="52"/>
      <c r="P20" s="52"/>
      <c r="Q20" s="14" t="s">
        <v>100</v>
      </c>
      <c r="R20" s="14" t="s">
        <v>50</v>
      </c>
      <c r="S20" s="73">
        <v>1</v>
      </c>
      <c r="T20" s="13" t="s">
        <v>51</v>
      </c>
      <c r="U20" s="72">
        <v>1</v>
      </c>
      <c r="V20" s="48">
        <v>0.9</v>
      </c>
      <c r="W20" s="72">
        <v>0.06</v>
      </c>
      <c r="X20" s="71" t="s">
        <v>51</v>
      </c>
      <c r="Y20" s="50">
        <v>30</v>
      </c>
      <c r="Z20" s="50">
        <v>50</v>
      </c>
      <c r="AA20" s="72">
        <v>0.95</v>
      </c>
      <c r="AB20" s="14" t="s">
        <v>52</v>
      </c>
      <c r="AC20" s="88" t="s">
        <v>53</v>
      </c>
      <c r="AD20" s="13"/>
    </row>
    <row r="21" s="1" customFormat="1" ht="57" spans="1:30">
      <c r="A21" s="18"/>
      <c r="B21" s="17" t="s">
        <v>101</v>
      </c>
      <c r="C21" s="20" t="s">
        <v>42</v>
      </c>
      <c r="D21" s="21" t="s">
        <v>43</v>
      </c>
      <c r="E21" s="14" t="s">
        <v>44</v>
      </c>
      <c r="F21" s="21" t="s">
        <v>45</v>
      </c>
      <c r="G21" s="14" t="s">
        <v>73</v>
      </c>
      <c r="H21" s="17" t="s">
        <v>56</v>
      </c>
      <c r="I21" s="21" t="s">
        <v>102</v>
      </c>
      <c r="J21" s="47" t="s">
        <v>49</v>
      </c>
      <c r="K21" s="48">
        <f t="shared" si="2"/>
        <v>180</v>
      </c>
      <c r="L21" s="52"/>
      <c r="M21" s="52">
        <v>180</v>
      </c>
      <c r="N21" s="52"/>
      <c r="O21" s="52"/>
      <c r="P21" s="52"/>
      <c r="Q21" s="21" t="s">
        <v>103</v>
      </c>
      <c r="R21" s="14" t="s">
        <v>50</v>
      </c>
      <c r="S21" s="73">
        <v>1</v>
      </c>
      <c r="T21" s="13" t="s">
        <v>51</v>
      </c>
      <c r="U21" s="73">
        <v>1</v>
      </c>
      <c r="V21" s="48">
        <v>0.9</v>
      </c>
      <c r="W21" s="73">
        <v>0.06</v>
      </c>
      <c r="X21" s="13">
        <v>30</v>
      </c>
      <c r="Y21" s="13">
        <v>30</v>
      </c>
      <c r="Z21" s="50">
        <v>50</v>
      </c>
      <c r="AA21" s="72">
        <v>0.95</v>
      </c>
      <c r="AB21" s="14" t="s">
        <v>52</v>
      </c>
      <c r="AC21" s="88" t="s">
        <v>53</v>
      </c>
      <c r="AD21" s="13"/>
    </row>
    <row r="22" s="1" customFormat="1" ht="57" spans="1:30">
      <c r="A22" s="18"/>
      <c r="B22" s="14" t="s">
        <v>104</v>
      </c>
      <c r="C22" s="14" t="s">
        <v>42</v>
      </c>
      <c r="D22" s="15" t="s">
        <v>43</v>
      </c>
      <c r="E22" s="14" t="s">
        <v>44</v>
      </c>
      <c r="F22" s="14" t="s">
        <v>45</v>
      </c>
      <c r="G22" s="14" t="s">
        <v>105</v>
      </c>
      <c r="H22" s="14" t="s">
        <v>56</v>
      </c>
      <c r="I22" s="14" t="s">
        <v>106</v>
      </c>
      <c r="J22" s="47" t="s">
        <v>49</v>
      </c>
      <c r="K22" s="48">
        <f t="shared" si="2"/>
        <v>15</v>
      </c>
      <c r="L22" s="49"/>
      <c r="M22" s="52">
        <v>15</v>
      </c>
      <c r="N22" s="52"/>
      <c r="O22" s="52"/>
      <c r="P22" s="52"/>
      <c r="Q22" s="14" t="s">
        <v>107</v>
      </c>
      <c r="R22" s="14" t="s">
        <v>94</v>
      </c>
      <c r="S22" s="73">
        <v>1</v>
      </c>
      <c r="T22" s="13" t="s">
        <v>51</v>
      </c>
      <c r="U22" s="72">
        <v>1</v>
      </c>
      <c r="V22" s="50">
        <v>0.9</v>
      </c>
      <c r="W22" s="72">
        <v>0.06</v>
      </c>
      <c r="X22" s="71" t="s">
        <v>51</v>
      </c>
      <c r="Y22" s="50">
        <v>15</v>
      </c>
      <c r="Z22" s="50">
        <v>30</v>
      </c>
      <c r="AA22" s="72">
        <v>0.95</v>
      </c>
      <c r="AB22" s="14" t="s">
        <v>52</v>
      </c>
      <c r="AC22" s="88" t="s">
        <v>53</v>
      </c>
      <c r="AD22" s="13"/>
    </row>
    <row r="23" s="1" customFormat="1" ht="57" spans="1:30">
      <c r="A23" s="18"/>
      <c r="B23" s="14" t="s">
        <v>108</v>
      </c>
      <c r="C23" s="14" t="s">
        <v>42</v>
      </c>
      <c r="D23" s="15" t="s">
        <v>43</v>
      </c>
      <c r="E23" s="14" t="s">
        <v>44</v>
      </c>
      <c r="F23" s="14" t="s">
        <v>45</v>
      </c>
      <c r="G23" s="14" t="s">
        <v>105</v>
      </c>
      <c r="H23" s="14" t="s">
        <v>56</v>
      </c>
      <c r="I23" s="14" t="s">
        <v>109</v>
      </c>
      <c r="J23" s="47" t="s">
        <v>49</v>
      </c>
      <c r="K23" s="48">
        <f t="shared" si="2"/>
        <v>80</v>
      </c>
      <c r="L23" s="49"/>
      <c r="M23" s="52">
        <v>80</v>
      </c>
      <c r="N23" s="52"/>
      <c r="O23" s="52"/>
      <c r="P23" s="52"/>
      <c r="Q23" s="14" t="s">
        <v>110</v>
      </c>
      <c r="R23" s="14" t="s">
        <v>63</v>
      </c>
      <c r="S23" s="73">
        <v>1</v>
      </c>
      <c r="T23" s="13" t="s">
        <v>51</v>
      </c>
      <c r="U23" s="72">
        <v>1</v>
      </c>
      <c r="V23" s="50">
        <v>4.8</v>
      </c>
      <c r="W23" s="72">
        <v>0.0642857142857143</v>
      </c>
      <c r="X23" s="71" t="s">
        <v>51</v>
      </c>
      <c r="Y23" s="50">
        <v>20</v>
      </c>
      <c r="Z23" s="50">
        <v>50</v>
      </c>
      <c r="AA23" s="72">
        <v>0.95</v>
      </c>
      <c r="AB23" s="14" t="s">
        <v>52</v>
      </c>
      <c r="AC23" s="88" t="s">
        <v>53</v>
      </c>
      <c r="AD23" s="13"/>
    </row>
    <row r="24" s="1" customFormat="1" ht="44.25" spans="1:30">
      <c r="A24" s="13"/>
      <c r="B24" s="17" t="s">
        <v>111</v>
      </c>
      <c r="C24" s="17" t="s">
        <v>42</v>
      </c>
      <c r="D24" s="17" t="s">
        <v>112</v>
      </c>
      <c r="E24" s="22" t="s">
        <v>44</v>
      </c>
      <c r="F24" s="17" t="s">
        <v>45</v>
      </c>
      <c r="G24" s="17" t="s">
        <v>46</v>
      </c>
      <c r="H24" s="17" t="s">
        <v>47</v>
      </c>
      <c r="I24" s="17" t="s">
        <v>113</v>
      </c>
      <c r="J24" s="47" t="s">
        <v>49</v>
      </c>
      <c r="K24" s="48">
        <f t="shared" si="2"/>
        <v>400</v>
      </c>
      <c r="L24" s="54">
        <v>400</v>
      </c>
      <c r="M24" s="54"/>
      <c r="N24" s="54"/>
      <c r="O24" s="54"/>
      <c r="P24" s="54"/>
      <c r="Q24" s="17" t="s">
        <v>114</v>
      </c>
      <c r="R24" s="17" t="s">
        <v>115</v>
      </c>
      <c r="S24" s="72">
        <v>1</v>
      </c>
      <c r="T24" s="35" t="s">
        <v>51</v>
      </c>
      <c r="U24" s="72">
        <v>1</v>
      </c>
      <c r="V24" s="50"/>
      <c r="W24" s="49"/>
      <c r="X24" s="72"/>
      <c r="Y24" s="13">
        <v>50</v>
      </c>
      <c r="Z24" s="50">
        <v>120</v>
      </c>
      <c r="AA24" s="73">
        <v>0.95</v>
      </c>
      <c r="AB24" s="17" t="s">
        <v>52</v>
      </c>
      <c r="AC24" s="17" t="s">
        <v>116</v>
      </c>
      <c r="AD24" s="89"/>
    </row>
    <row r="25" s="1" customFormat="1" ht="27" spans="1:30">
      <c r="A25" s="23" t="s">
        <v>117</v>
      </c>
      <c r="B25" s="24"/>
      <c r="C25" s="25"/>
      <c r="D25" s="26"/>
      <c r="E25" s="27"/>
      <c r="F25" s="28"/>
      <c r="G25" s="24"/>
      <c r="H25" s="24"/>
      <c r="I25" s="25"/>
      <c r="J25" s="55"/>
      <c r="K25" s="56">
        <f t="shared" si="2"/>
        <v>212.5</v>
      </c>
      <c r="L25" s="56">
        <f>SUM(L26:L38)</f>
        <v>212.5</v>
      </c>
      <c r="M25" s="56">
        <f>SUM(M26:M38)</f>
        <v>0</v>
      </c>
      <c r="N25" s="56">
        <f>SUM(N26:N38)</f>
        <v>0</v>
      </c>
      <c r="O25" s="56">
        <f>SUM(O26:O38)</f>
        <v>0</v>
      </c>
      <c r="P25" s="56">
        <f>SUM(P26:P38)</f>
        <v>0</v>
      </c>
      <c r="Q25" s="57"/>
      <c r="R25" s="59"/>
      <c r="S25" s="59"/>
      <c r="T25" s="59"/>
      <c r="U25" s="59"/>
      <c r="V25" s="59"/>
      <c r="W25" s="25"/>
      <c r="X25" s="25"/>
      <c r="Y25" s="90"/>
      <c r="Z25" s="90"/>
      <c r="AA25" s="74"/>
      <c r="AB25" s="29"/>
      <c r="AC25" s="29"/>
      <c r="AD25" s="29"/>
    </row>
    <row r="26" s="1" customFormat="1" ht="87" spans="1:30">
      <c r="A26" s="29"/>
      <c r="B26" s="30" t="s">
        <v>118</v>
      </c>
      <c r="C26" s="30" t="s">
        <v>42</v>
      </c>
      <c r="D26" s="31" t="s">
        <v>43</v>
      </c>
      <c r="E26" s="30" t="s">
        <v>119</v>
      </c>
      <c r="F26" s="30" t="s">
        <v>45</v>
      </c>
      <c r="G26" s="30" t="s">
        <v>55</v>
      </c>
      <c r="H26" s="30" t="s">
        <v>56</v>
      </c>
      <c r="I26" s="30" t="s">
        <v>120</v>
      </c>
      <c r="J26" s="55" t="s">
        <v>121</v>
      </c>
      <c r="K26" s="57">
        <f t="shared" ref="K26:K40" si="3">SUM(L26:P26)</f>
        <v>25</v>
      </c>
      <c r="L26" s="58">
        <v>25</v>
      </c>
      <c r="M26" s="59"/>
      <c r="N26" s="59"/>
      <c r="O26" s="59"/>
      <c r="P26" s="59"/>
      <c r="Q26" s="30" t="s">
        <v>120</v>
      </c>
      <c r="R26" s="30" t="s">
        <v>122</v>
      </c>
      <c r="S26" s="30" t="s">
        <v>123</v>
      </c>
      <c r="T26" s="29" t="s">
        <v>51</v>
      </c>
      <c r="U26" s="74">
        <v>1</v>
      </c>
      <c r="V26" s="59">
        <v>32.5</v>
      </c>
      <c r="W26" s="25" t="s">
        <v>51</v>
      </c>
      <c r="X26" s="25" t="s">
        <v>51</v>
      </c>
      <c r="Y26" s="59">
        <v>139</v>
      </c>
      <c r="Z26" s="59">
        <v>341</v>
      </c>
      <c r="AA26" s="74">
        <v>0.95</v>
      </c>
      <c r="AB26" s="38" t="s">
        <v>52</v>
      </c>
      <c r="AC26" s="30" t="s">
        <v>124</v>
      </c>
      <c r="AD26" s="91"/>
    </row>
    <row r="27" s="1" customFormat="1" ht="87" spans="1:30">
      <c r="A27" s="29"/>
      <c r="B27" s="30" t="s">
        <v>125</v>
      </c>
      <c r="C27" s="30" t="s">
        <v>42</v>
      </c>
      <c r="D27" s="31" t="s">
        <v>43</v>
      </c>
      <c r="E27" s="30" t="s">
        <v>119</v>
      </c>
      <c r="F27" s="30" t="s">
        <v>45</v>
      </c>
      <c r="G27" s="30" t="s">
        <v>126</v>
      </c>
      <c r="H27" s="30" t="s">
        <v>47</v>
      </c>
      <c r="I27" s="30" t="s">
        <v>127</v>
      </c>
      <c r="J27" s="55" t="s">
        <v>121</v>
      </c>
      <c r="K27" s="57">
        <f t="shared" si="3"/>
        <v>18.5</v>
      </c>
      <c r="L27" s="58">
        <v>18.5</v>
      </c>
      <c r="M27" s="59"/>
      <c r="N27" s="59"/>
      <c r="O27" s="59"/>
      <c r="P27" s="59"/>
      <c r="Q27" s="30" t="s">
        <v>127</v>
      </c>
      <c r="R27" s="30" t="s">
        <v>128</v>
      </c>
      <c r="S27" s="30" t="s">
        <v>123</v>
      </c>
      <c r="T27" s="29" t="s">
        <v>51</v>
      </c>
      <c r="U27" s="74">
        <v>1</v>
      </c>
      <c r="V27" s="59">
        <v>24</v>
      </c>
      <c r="W27" s="25" t="s">
        <v>51</v>
      </c>
      <c r="X27" s="25" t="s">
        <v>51</v>
      </c>
      <c r="Y27" s="59">
        <v>94</v>
      </c>
      <c r="Z27" s="59">
        <v>224</v>
      </c>
      <c r="AA27" s="74">
        <v>0.95</v>
      </c>
      <c r="AB27" s="38" t="s">
        <v>52</v>
      </c>
      <c r="AC27" s="30" t="s">
        <v>124</v>
      </c>
      <c r="AD27" s="91"/>
    </row>
    <row r="28" s="1" customFormat="1" ht="73.5" spans="1:30">
      <c r="A28" s="29"/>
      <c r="B28" s="30" t="s">
        <v>129</v>
      </c>
      <c r="C28" s="30" t="s">
        <v>42</v>
      </c>
      <c r="D28" s="31" t="s">
        <v>43</v>
      </c>
      <c r="E28" s="30" t="s">
        <v>119</v>
      </c>
      <c r="F28" s="30" t="s">
        <v>45</v>
      </c>
      <c r="G28" s="30" t="s">
        <v>65</v>
      </c>
      <c r="H28" s="30" t="s">
        <v>47</v>
      </c>
      <c r="I28" s="30" t="s">
        <v>130</v>
      </c>
      <c r="J28" s="55" t="s">
        <v>121</v>
      </c>
      <c r="K28" s="57">
        <f t="shared" si="3"/>
        <v>24</v>
      </c>
      <c r="L28" s="58">
        <v>24</v>
      </c>
      <c r="M28" s="59"/>
      <c r="N28" s="59"/>
      <c r="O28" s="59"/>
      <c r="P28" s="59"/>
      <c r="Q28" s="30" t="s">
        <v>130</v>
      </c>
      <c r="R28" s="30" t="s">
        <v>131</v>
      </c>
      <c r="S28" s="30" t="s">
        <v>123</v>
      </c>
      <c r="T28" s="29" t="s">
        <v>51</v>
      </c>
      <c r="U28" s="74">
        <v>1</v>
      </c>
      <c r="V28" s="59">
        <v>31.5</v>
      </c>
      <c r="W28" s="25" t="s">
        <v>51</v>
      </c>
      <c r="X28" s="25" t="s">
        <v>51</v>
      </c>
      <c r="Y28" s="59">
        <v>122</v>
      </c>
      <c r="Z28" s="59">
        <v>275</v>
      </c>
      <c r="AA28" s="74">
        <v>0.95</v>
      </c>
      <c r="AB28" s="38" t="s">
        <v>52</v>
      </c>
      <c r="AC28" s="30" t="s">
        <v>124</v>
      </c>
      <c r="AD28" s="91"/>
    </row>
    <row r="29" s="1" customFormat="1" ht="54" spans="1:30">
      <c r="A29" s="29"/>
      <c r="B29" s="30" t="s">
        <v>132</v>
      </c>
      <c r="C29" s="30" t="s">
        <v>42</v>
      </c>
      <c r="D29" s="31" t="s">
        <v>43</v>
      </c>
      <c r="E29" s="30" t="s">
        <v>119</v>
      </c>
      <c r="F29" s="30" t="s">
        <v>45</v>
      </c>
      <c r="G29" s="30" t="s">
        <v>69</v>
      </c>
      <c r="H29" s="30" t="s">
        <v>56</v>
      </c>
      <c r="I29" s="30" t="s">
        <v>133</v>
      </c>
      <c r="J29" s="55" t="s">
        <v>121</v>
      </c>
      <c r="K29" s="57">
        <f t="shared" si="3"/>
        <v>6</v>
      </c>
      <c r="L29" s="58">
        <v>6</v>
      </c>
      <c r="M29" s="59"/>
      <c r="N29" s="59"/>
      <c r="O29" s="59"/>
      <c r="P29" s="59"/>
      <c r="Q29" s="30" t="s">
        <v>133</v>
      </c>
      <c r="R29" s="30" t="s">
        <v>134</v>
      </c>
      <c r="S29" s="30" t="s">
        <v>123</v>
      </c>
      <c r="T29" s="29" t="s">
        <v>51</v>
      </c>
      <c r="U29" s="74">
        <v>1</v>
      </c>
      <c r="V29" s="59">
        <v>8</v>
      </c>
      <c r="W29" s="25" t="s">
        <v>51</v>
      </c>
      <c r="X29" s="25" t="s">
        <v>51</v>
      </c>
      <c r="Y29" s="59">
        <v>22</v>
      </c>
      <c r="Z29" s="59">
        <v>61</v>
      </c>
      <c r="AA29" s="74">
        <v>0.95</v>
      </c>
      <c r="AB29" s="38" t="s">
        <v>52</v>
      </c>
      <c r="AC29" s="30" t="s">
        <v>124</v>
      </c>
      <c r="AD29" s="91"/>
    </row>
    <row r="30" s="1" customFormat="1" ht="54" spans="1:30">
      <c r="A30" s="29"/>
      <c r="B30" s="30" t="s">
        <v>135</v>
      </c>
      <c r="C30" s="30" t="s">
        <v>42</v>
      </c>
      <c r="D30" s="31" t="s">
        <v>43</v>
      </c>
      <c r="E30" s="30" t="s">
        <v>119</v>
      </c>
      <c r="F30" s="30" t="s">
        <v>45</v>
      </c>
      <c r="G30" s="30" t="s">
        <v>136</v>
      </c>
      <c r="H30" s="30" t="s">
        <v>56</v>
      </c>
      <c r="I30" s="30" t="s">
        <v>137</v>
      </c>
      <c r="J30" s="55" t="s">
        <v>121</v>
      </c>
      <c r="K30" s="57">
        <f t="shared" si="3"/>
        <v>13.5</v>
      </c>
      <c r="L30" s="58">
        <v>13.5</v>
      </c>
      <c r="M30" s="59"/>
      <c r="N30" s="59"/>
      <c r="O30" s="59"/>
      <c r="P30" s="59"/>
      <c r="Q30" s="30" t="s">
        <v>137</v>
      </c>
      <c r="R30" s="30" t="s">
        <v>138</v>
      </c>
      <c r="S30" s="30" t="s">
        <v>123</v>
      </c>
      <c r="T30" s="29" t="s">
        <v>51</v>
      </c>
      <c r="U30" s="74">
        <v>1</v>
      </c>
      <c r="V30" s="59">
        <v>17.5</v>
      </c>
      <c r="W30" s="25" t="s">
        <v>51</v>
      </c>
      <c r="X30" s="25" t="s">
        <v>51</v>
      </c>
      <c r="Y30" s="59">
        <v>66</v>
      </c>
      <c r="Z30" s="59">
        <v>134</v>
      </c>
      <c r="AA30" s="74">
        <v>0.95</v>
      </c>
      <c r="AB30" s="38" t="s">
        <v>52</v>
      </c>
      <c r="AC30" s="30" t="s">
        <v>124</v>
      </c>
      <c r="AD30" s="91"/>
    </row>
    <row r="31" s="1" customFormat="1" ht="54" spans="1:30">
      <c r="A31" s="29"/>
      <c r="B31" s="30" t="s">
        <v>139</v>
      </c>
      <c r="C31" s="30" t="s">
        <v>42</v>
      </c>
      <c r="D31" s="31" t="s">
        <v>43</v>
      </c>
      <c r="E31" s="30" t="s">
        <v>119</v>
      </c>
      <c r="F31" s="30" t="s">
        <v>45</v>
      </c>
      <c r="G31" s="30" t="s">
        <v>73</v>
      </c>
      <c r="H31" s="30" t="s">
        <v>56</v>
      </c>
      <c r="I31" s="30" t="s">
        <v>140</v>
      </c>
      <c r="J31" s="55" t="s">
        <v>121</v>
      </c>
      <c r="K31" s="57">
        <f t="shared" si="3"/>
        <v>5</v>
      </c>
      <c r="L31" s="58">
        <v>5</v>
      </c>
      <c r="M31" s="59"/>
      <c r="N31" s="59"/>
      <c r="O31" s="59"/>
      <c r="P31" s="59"/>
      <c r="Q31" s="30" t="s">
        <v>140</v>
      </c>
      <c r="R31" s="30" t="s">
        <v>141</v>
      </c>
      <c r="S31" s="30" t="s">
        <v>123</v>
      </c>
      <c r="T31" s="29" t="s">
        <v>51</v>
      </c>
      <c r="U31" s="74">
        <v>1</v>
      </c>
      <c r="V31" s="59">
        <v>6.5</v>
      </c>
      <c r="W31" s="25" t="s">
        <v>51</v>
      </c>
      <c r="X31" s="25" t="s">
        <v>51</v>
      </c>
      <c r="Y31" s="59">
        <v>18</v>
      </c>
      <c r="Z31" s="59">
        <v>52</v>
      </c>
      <c r="AA31" s="74">
        <v>0.95</v>
      </c>
      <c r="AB31" s="38" t="s">
        <v>52</v>
      </c>
      <c r="AC31" s="30" t="s">
        <v>124</v>
      </c>
      <c r="AD31" s="91"/>
    </row>
    <row r="32" s="1" customFormat="1" ht="90" spans="1:30">
      <c r="A32" s="29"/>
      <c r="B32" s="30" t="s">
        <v>142</v>
      </c>
      <c r="C32" s="30" t="s">
        <v>42</v>
      </c>
      <c r="D32" s="31" t="s">
        <v>43</v>
      </c>
      <c r="E32" s="30" t="s">
        <v>119</v>
      </c>
      <c r="F32" s="30" t="s">
        <v>45</v>
      </c>
      <c r="G32" s="30" t="s">
        <v>77</v>
      </c>
      <c r="H32" s="30" t="s">
        <v>56</v>
      </c>
      <c r="I32" s="30" t="s">
        <v>143</v>
      </c>
      <c r="J32" s="55" t="s">
        <v>121</v>
      </c>
      <c r="K32" s="57">
        <f t="shared" si="3"/>
        <v>26.5</v>
      </c>
      <c r="L32" s="58">
        <v>26.5</v>
      </c>
      <c r="M32" s="59"/>
      <c r="N32" s="59"/>
      <c r="O32" s="59"/>
      <c r="P32" s="59"/>
      <c r="Q32" s="30" t="s">
        <v>143</v>
      </c>
      <c r="R32" s="30" t="s">
        <v>144</v>
      </c>
      <c r="S32" s="30" t="s">
        <v>123</v>
      </c>
      <c r="T32" s="29" t="s">
        <v>51</v>
      </c>
      <c r="U32" s="74">
        <v>1</v>
      </c>
      <c r="V32" s="59">
        <v>34.5</v>
      </c>
      <c r="W32" s="25" t="s">
        <v>51</v>
      </c>
      <c r="X32" s="25" t="s">
        <v>51</v>
      </c>
      <c r="Y32" s="59">
        <v>144</v>
      </c>
      <c r="Z32" s="59">
        <v>326</v>
      </c>
      <c r="AA32" s="74">
        <v>0.95</v>
      </c>
      <c r="AB32" s="38" t="s">
        <v>52</v>
      </c>
      <c r="AC32" s="30" t="s">
        <v>124</v>
      </c>
      <c r="AD32" s="91"/>
    </row>
    <row r="33" s="1" customFormat="1" ht="72" spans="1:30">
      <c r="A33" s="29"/>
      <c r="B33" s="30" t="s">
        <v>145</v>
      </c>
      <c r="C33" s="30" t="s">
        <v>42</v>
      </c>
      <c r="D33" s="31" t="s">
        <v>43</v>
      </c>
      <c r="E33" s="30" t="s">
        <v>119</v>
      </c>
      <c r="F33" s="30" t="s">
        <v>45</v>
      </c>
      <c r="G33" s="30" t="s">
        <v>105</v>
      </c>
      <c r="H33" s="30" t="s">
        <v>56</v>
      </c>
      <c r="I33" s="30" t="s">
        <v>146</v>
      </c>
      <c r="J33" s="55" t="s">
        <v>121</v>
      </c>
      <c r="K33" s="57">
        <f t="shared" si="3"/>
        <v>18.2</v>
      </c>
      <c r="L33" s="58">
        <v>18.2</v>
      </c>
      <c r="M33" s="59"/>
      <c r="N33" s="59"/>
      <c r="O33" s="59"/>
      <c r="P33" s="59"/>
      <c r="Q33" s="30" t="s">
        <v>146</v>
      </c>
      <c r="R33" s="30" t="s">
        <v>147</v>
      </c>
      <c r="S33" s="30" t="s">
        <v>123</v>
      </c>
      <c r="T33" s="29" t="s">
        <v>51</v>
      </c>
      <c r="U33" s="74">
        <v>1</v>
      </c>
      <c r="V33" s="59">
        <v>24</v>
      </c>
      <c r="W33" s="25" t="s">
        <v>51</v>
      </c>
      <c r="X33" s="25" t="s">
        <v>51</v>
      </c>
      <c r="Y33" s="59">
        <v>106</v>
      </c>
      <c r="Z33" s="59">
        <v>205</v>
      </c>
      <c r="AA33" s="74">
        <v>0.95</v>
      </c>
      <c r="AB33" s="38" t="s">
        <v>52</v>
      </c>
      <c r="AC33" s="30" t="s">
        <v>124</v>
      </c>
      <c r="AD33" s="91"/>
    </row>
    <row r="34" s="1" customFormat="1" ht="54" spans="1:30">
      <c r="A34" s="29"/>
      <c r="B34" s="30" t="s">
        <v>148</v>
      </c>
      <c r="C34" s="30" t="s">
        <v>42</v>
      </c>
      <c r="D34" s="31" t="s">
        <v>43</v>
      </c>
      <c r="E34" s="30" t="s">
        <v>119</v>
      </c>
      <c r="F34" s="30" t="s">
        <v>45</v>
      </c>
      <c r="G34" s="30" t="s">
        <v>82</v>
      </c>
      <c r="H34" s="30" t="s">
        <v>56</v>
      </c>
      <c r="I34" s="30" t="s">
        <v>149</v>
      </c>
      <c r="J34" s="55" t="s">
        <v>121</v>
      </c>
      <c r="K34" s="57">
        <f t="shared" si="3"/>
        <v>5.5</v>
      </c>
      <c r="L34" s="58">
        <v>5.5</v>
      </c>
      <c r="M34" s="59"/>
      <c r="N34" s="59"/>
      <c r="O34" s="59"/>
      <c r="P34" s="59"/>
      <c r="Q34" s="30" t="s">
        <v>149</v>
      </c>
      <c r="R34" s="30" t="s">
        <v>150</v>
      </c>
      <c r="S34" s="30" t="s">
        <v>123</v>
      </c>
      <c r="T34" s="29" t="s">
        <v>51</v>
      </c>
      <c r="U34" s="74">
        <v>1</v>
      </c>
      <c r="V34" s="59">
        <v>7.5</v>
      </c>
      <c r="W34" s="25" t="s">
        <v>51</v>
      </c>
      <c r="X34" s="25" t="s">
        <v>51</v>
      </c>
      <c r="Y34" s="59">
        <v>21</v>
      </c>
      <c r="Z34" s="59">
        <v>49</v>
      </c>
      <c r="AA34" s="74">
        <v>0.95</v>
      </c>
      <c r="AB34" s="38" t="s">
        <v>52</v>
      </c>
      <c r="AC34" s="30" t="s">
        <v>124</v>
      </c>
      <c r="AD34" s="91"/>
    </row>
    <row r="35" s="1" customFormat="1" ht="73.5" spans="1:30">
      <c r="A35" s="29"/>
      <c r="B35" s="30" t="s">
        <v>151</v>
      </c>
      <c r="C35" s="30" t="s">
        <v>42</v>
      </c>
      <c r="D35" s="31" t="s">
        <v>43</v>
      </c>
      <c r="E35" s="30" t="s">
        <v>119</v>
      </c>
      <c r="F35" s="30" t="s">
        <v>45</v>
      </c>
      <c r="G35" s="30" t="s">
        <v>152</v>
      </c>
      <c r="H35" s="30" t="s">
        <v>56</v>
      </c>
      <c r="I35" s="30" t="s">
        <v>153</v>
      </c>
      <c r="J35" s="55" t="s">
        <v>121</v>
      </c>
      <c r="K35" s="57">
        <f t="shared" si="3"/>
        <v>14.3</v>
      </c>
      <c r="L35" s="58">
        <v>14.3</v>
      </c>
      <c r="M35" s="59"/>
      <c r="N35" s="59"/>
      <c r="O35" s="59"/>
      <c r="P35" s="59"/>
      <c r="Q35" s="30" t="s">
        <v>153</v>
      </c>
      <c r="R35" s="30" t="s">
        <v>154</v>
      </c>
      <c r="S35" s="30" t="s">
        <v>123</v>
      </c>
      <c r="T35" s="29" t="s">
        <v>51</v>
      </c>
      <c r="U35" s="74">
        <v>1</v>
      </c>
      <c r="V35" s="59">
        <v>19</v>
      </c>
      <c r="W35" s="25" t="s">
        <v>51</v>
      </c>
      <c r="X35" s="25" t="s">
        <v>51</v>
      </c>
      <c r="Y35" s="59">
        <v>51</v>
      </c>
      <c r="Z35" s="59">
        <v>121</v>
      </c>
      <c r="AA35" s="74">
        <v>0.95</v>
      </c>
      <c r="AB35" s="38" t="s">
        <v>52</v>
      </c>
      <c r="AC35" s="30" t="s">
        <v>124</v>
      </c>
      <c r="AD35" s="91"/>
    </row>
    <row r="36" s="1" customFormat="1" ht="105" spans="1:30">
      <c r="A36" s="29"/>
      <c r="B36" s="30" t="s">
        <v>155</v>
      </c>
      <c r="C36" s="30" t="s">
        <v>42</v>
      </c>
      <c r="D36" s="31" t="s">
        <v>43</v>
      </c>
      <c r="E36" s="30" t="s">
        <v>119</v>
      </c>
      <c r="F36" s="30" t="s">
        <v>45</v>
      </c>
      <c r="G36" s="30" t="s">
        <v>92</v>
      </c>
      <c r="H36" s="30" t="s">
        <v>56</v>
      </c>
      <c r="I36" s="30" t="s">
        <v>156</v>
      </c>
      <c r="J36" s="55" t="s">
        <v>121</v>
      </c>
      <c r="K36" s="57">
        <f t="shared" si="3"/>
        <v>22</v>
      </c>
      <c r="L36" s="58">
        <v>22</v>
      </c>
      <c r="M36" s="59"/>
      <c r="N36" s="59"/>
      <c r="O36" s="59"/>
      <c r="P36" s="59"/>
      <c r="Q36" s="30" t="s">
        <v>156</v>
      </c>
      <c r="R36" s="30" t="s">
        <v>157</v>
      </c>
      <c r="S36" s="30" t="s">
        <v>123</v>
      </c>
      <c r="T36" s="29" t="s">
        <v>51</v>
      </c>
      <c r="U36" s="74">
        <v>1</v>
      </c>
      <c r="V36" s="59">
        <v>28.5</v>
      </c>
      <c r="W36" s="25" t="s">
        <v>51</v>
      </c>
      <c r="X36" s="25" t="s">
        <v>51</v>
      </c>
      <c r="Y36" s="59">
        <v>119</v>
      </c>
      <c r="Z36" s="59">
        <v>259</v>
      </c>
      <c r="AA36" s="74">
        <v>0.95</v>
      </c>
      <c r="AB36" s="38" t="s">
        <v>52</v>
      </c>
      <c r="AC36" s="30" t="s">
        <v>124</v>
      </c>
      <c r="AD36" s="91"/>
    </row>
    <row r="37" s="1" customFormat="1" ht="54" spans="1:30">
      <c r="A37" s="29"/>
      <c r="B37" s="30" t="s">
        <v>158</v>
      </c>
      <c r="C37" s="30" t="s">
        <v>42</v>
      </c>
      <c r="D37" s="31" t="s">
        <v>43</v>
      </c>
      <c r="E37" s="30" t="s">
        <v>119</v>
      </c>
      <c r="F37" s="30" t="s">
        <v>45</v>
      </c>
      <c r="G37" s="30" t="s">
        <v>87</v>
      </c>
      <c r="H37" s="30" t="s">
        <v>47</v>
      </c>
      <c r="I37" s="30" t="s">
        <v>159</v>
      </c>
      <c r="J37" s="55" t="s">
        <v>121</v>
      </c>
      <c r="K37" s="57">
        <f t="shared" si="3"/>
        <v>20</v>
      </c>
      <c r="L37" s="58">
        <v>20</v>
      </c>
      <c r="M37" s="59"/>
      <c r="N37" s="59"/>
      <c r="O37" s="59"/>
      <c r="P37" s="59"/>
      <c r="Q37" s="30" t="s">
        <v>159</v>
      </c>
      <c r="R37" s="30" t="s">
        <v>160</v>
      </c>
      <c r="S37" s="30" t="s">
        <v>123</v>
      </c>
      <c r="T37" s="29" t="s">
        <v>51</v>
      </c>
      <c r="U37" s="74">
        <v>1</v>
      </c>
      <c r="V37" s="59">
        <v>26</v>
      </c>
      <c r="W37" s="25" t="s">
        <v>51</v>
      </c>
      <c r="X37" s="25" t="s">
        <v>51</v>
      </c>
      <c r="Y37" s="59">
        <v>87</v>
      </c>
      <c r="Z37" s="59">
        <v>241</v>
      </c>
      <c r="AA37" s="74">
        <v>0.95</v>
      </c>
      <c r="AB37" s="38" t="s">
        <v>52</v>
      </c>
      <c r="AC37" s="30" t="s">
        <v>124</v>
      </c>
      <c r="AD37" s="91"/>
    </row>
    <row r="38" s="1" customFormat="1" ht="73.5" spans="1:30">
      <c r="A38" s="29"/>
      <c r="B38" s="30" t="s">
        <v>161</v>
      </c>
      <c r="C38" s="30" t="s">
        <v>42</v>
      </c>
      <c r="D38" s="31" t="s">
        <v>43</v>
      </c>
      <c r="E38" s="30" t="s">
        <v>119</v>
      </c>
      <c r="F38" s="30" t="s">
        <v>45</v>
      </c>
      <c r="G38" s="30" t="s">
        <v>162</v>
      </c>
      <c r="H38" s="30" t="s">
        <v>47</v>
      </c>
      <c r="I38" s="30" t="s">
        <v>163</v>
      </c>
      <c r="J38" s="55" t="s">
        <v>121</v>
      </c>
      <c r="K38" s="57">
        <f t="shared" si="3"/>
        <v>14</v>
      </c>
      <c r="L38" s="58">
        <v>14</v>
      </c>
      <c r="M38" s="59"/>
      <c r="N38" s="59"/>
      <c r="O38" s="59"/>
      <c r="P38" s="59"/>
      <c r="Q38" s="30" t="s">
        <v>163</v>
      </c>
      <c r="R38" s="30" t="s">
        <v>164</v>
      </c>
      <c r="S38" s="30" t="s">
        <v>123</v>
      </c>
      <c r="T38" s="29" t="s">
        <v>51</v>
      </c>
      <c r="U38" s="74">
        <v>1</v>
      </c>
      <c r="V38" s="59">
        <v>18.5</v>
      </c>
      <c r="W38" s="25" t="s">
        <v>51</v>
      </c>
      <c r="X38" s="25" t="s">
        <v>51</v>
      </c>
      <c r="Y38" s="59">
        <v>55</v>
      </c>
      <c r="Z38" s="59">
        <v>152</v>
      </c>
      <c r="AA38" s="74">
        <v>0.95</v>
      </c>
      <c r="AB38" s="38" t="s">
        <v>52</v>
      </c>
      <c r="AC38" s="30" t="s">
        <v>124</v>
      </c>
      <c r="AD38" s="91"/>
    </row>
    <row r="39" s="1" customFormat="1" ht="42.75" spans="1:30">
      <c r="A39" s="32" t="s">
        <v>165</v>
      </c>
      <c r="B39" s="33"/>
      <c r="C39" s="32"/>
      <c r="D39" s="32"/>
      <c r="E39" s="32"/>
      <c r="F39" s="32"/>
      <c r="G39" s="33"/>
      <c r="H39" s="33"/>
      <c r="I39" s="32"/>
      <c r="J39" s="60"/>
      <c r="K39" s="61">
        <f t="shared" si="3"/>
        <v>409.9</v>
      </c>
      <c r="L39" s="61">
        <f>SUM(L40:L40)</f>
        <v>409.9</v>
      </c>
      <c r="M39" s="61">
        <f>SUM(M40:M40)</f>
        <v>0</v>
      </c>
      <c r="N39" s="61">
        <f>SUM(N40:N40)</f>
        <v>0</v>
      </c>
      <c r="O39" s="61">
        <f>SUM(O40:O40)</f>
        <v>0</v>
      </c>
      <c r="P39" s="61">
        <f>SUM(P40:P40)</f>
        <v>0</v>
      </c>
      <c r="Q39" s="33"/>
      <c r="R39" s="33"/>
      <c r="S39" s="75"/>
      <c r="T39" s="33"/>
      <c r="U39" s="75"/>
      <c r="V39" s="33"/>
      <c r="W39" s="33"/>
      <c r="X39" s="33"/>
      <c r="Y39" s="33"/>
      <c r="Z39" s="33"/>
      <c r="AA39" s="75"/>
      <c r="AB39" s="33"/>
      <c r="AC39" s="33"/>
      <c r="AD39" s="85"/>
    </row>
    <row r="40" s="1" customFormat="1" ht="57" spans="1:30">
      <c r="A40" s="34"/>
      <c r="B40" s="17" t="s">
        <v>166</v>
      </c>
      <c r="C40" s="21" t="s">
        <v>167</v>
      </c>
      <c r="D40" s="17" t="s">
        <v>168</v>
      </c>
      <c r="E40" s="21" t="s">
        <v>169</v>
      </c>
      <c r="F40" s="17" t="s">
        <v>45</v>
      </c>
      <c r="G40" s="17" t="s">
        <v>170</v>
      </c>
      <c r="H40" s="17" t="s">
        <v>51</v>
      </c>
      <c r="I40" s="17" t="s">
        <v>171</v>
      </c>
      <c r="J40" s="55" t="s">
        <v>121</v>
      </c>
      <c r="K40" s="52">
        <f t="shared" si="3"/>
        <v>409.9</v>
      </c>
      <c r="L40" s="13">
        <v>409.9</v>
      </c>
      <c r="M40" s="62"/>
      <c r="N40" s="63"/>
      <c r="O40" s="13"/>
      <c r="P40" s="13"/>
      <c r="Q40" s="21" t="s">
        <v>172</v>
      </c>
      <c r="R40" s="21" t="s">
        <v>173</v>
      </c>
      <c r="S40" s="72">
        <v>1</v>
      </c>
      <c r="T40" s="40" t="s">
        <v>51</v>
      </c>
      <c r="U40" s="72">
        <v>1</v>
      </c>
      <c r="V40" s="40" t="s">
        <v>51</v>
      </c>
      <c r="W40" s="40" t="s">
        <v>51</v>
      </c>
      <c r="X40" s="40" t="s">
        <v>51</v>
      </c>
      <c r="Y40" s="92">
        <v>1200</v>
      </c>
      <c r="Z40" s="92">
        <v>2400</v>
      </c>
      <c r="AA40" s="72">
        <v>0.95</v>
      </c>
      <c r="AB40" s="20" t="s">
        <v>174</v>
      </c>
      <c r="AC40" s="20" t="s">
        <v>175</v>
      </c>
      <c r="AD40" s="34"/>
    </row>
    <row r="41" s="1" customFormat="1" ht="28.5" spans="1:30">
      <c r="A41" s="7" t="s">
        <v>176</v>
      </c>
      <c r="B41" s="7"/>
      <c r="C41" s="13"/>
      <c r="D41" s="10"/>
      <c r="E41" s="13"/>
      <c r="F41" s="13"/>
      <c r="G41" s="35"/>
      <c r="H41" s="13"/>
      <c r="I41" s="13"/>
      <c r="J41" s="13"/>
      <c r="K41" s="46">
        <f>K42+K44</f>
        <v>1583.1</v>
      </c>
      <c r="L41" s="46"/>
      <c r="M41" s="46"/>
      <c r="N41" s="46"/>
      <c r="O41" s="46"/>
      <c r="P41" s="46"/>
      <c r="Q41" s="76"/>
      <c r="R41" s="10"/>
      <c r="S41" s="10"/>
      <c r="T41" s="72"/>
      <c r="U41" s="40"/>
      <c r="V41" s="72"/>
      <c r="W41" s="40"/>
      <c r="X41" s="40"/>
      <c r="Y41" s="40"/>
      <c r="Z41" s="13"/>
      <c r="AA41" s="13"/>
      <c r="AB41" s="72"/>
      <c r="AC41" s="40"/>
      <c r="AD41" s="40"/>
    </row>
    <row r="42" s="1" customFormat="1" ht="42.75" spans="1:30">
      <c r="A42" s="7" t="s">
        <v>177</v>
      </c>
      <c r="B42" s="7"/>
      <c r="C42" s="13"/>
      <c r="D42" s="10"/>
      <c r="E42" s="13"/>
      <c r="F42" s="13"/>
      <c r="G42" s="35"/>
      <c r="H42" s="13"/>
      <c r="I42" s="13"/>
      <c r="J42" s="13"/>
      <c r="K42" s="46">
        <v>324.1</v>
      </c>
      <c r="L42" s="46">
        <v>324.1</v>
      </c>
      <c r="M42" s="46">
        <v>0</v>
      </c>
      <c r="N42" s="46">
        <v>0</v>
      </c>
      <c r="O42" s="46">
        <v>0</v>
      </c>
      <c r="P42" s="46">
        <v>0</v>
      </c>
      <c r="Q42" s="76"/>
      <c r="R42" s="10"/>
      <c r="S42" s="10"/>
      <c r="T42" s="72"/>
      <c r="U42" s="40"/>
      <c r="V42" s="72"/>
      <c r="W42" s="40"/>
      <c r="X42" s="40"/>
      <c r="Y42" s="40"/>
      <c r="Z42" s="13"/>
      <c r="AA42" s="13"/>
      <c r="AB42" s="72"/>
      <c r="AC42" s="40"/>
      <c r="AD42" s="40"/>
    </row>
    <row r="43" s="1" customFormat="1" ht="88.5" spans="1:30">
      <c r="A43" s="7"/>
      <c r="B43" s="7" t="s">
        <v>178</v>
      </c>
      <c r="C43" s="34" t="s">
        <v>42</v>
      </c>
      <c r="D43" s="36" t="s">
        <v>43</v>
      </c>
      <c r="E43" s="34" t="s">
        <v>179</v>
      </c>
      <c r="F43" s="34" t="s">
        <v>45</v>
      </c>
      <c r="G43" s="34" t="s">
        <v>180</v>
      </c>
      <c r="H43" s="13" t="s">
        <v>51</v>
      </c>
      <c r="I43" s="34" t="s">
        <v>181</v>
      </c>
      <c r="J43" s="55" t="s">
        <v>121</v>
      </c>
      <c r="K43" s="52">
        <v>324.1</v>
      </c>
      <c r="L43" s="52">
        <v>324.1</v>
      </c>
      <c r="M43" s="52">
        <v>0</v>
      </c>
      <c r="N43" s="52">
        <v>0</v>
      </c>
      <c r="O43" s="52">
        <v>0</v>
      </c>
      <c r="P43" s="52">
        <v>0</v>
      </c>
      <c r="Q43" s="34" t="s">
        <v>181</v>
      </c>
      <c r="R43" s="36" t="s">
        <v>182</v>
      </c>
      <c r="S43" s="77">
        <v>1</v>
      </c>
      <c r="T43" s="72" t="s">
        <v>51</v>
      </c>
      <c r="U43" s="78">
        <v>1</v>
      </c>
      <c r="V43" s="72" t="s">
        <v>51</v>
      </c>
      <c r="W43" s="40" t="s">
        <v>51</v>
      </c>
      <c r="X43" s="40" t="s">
        <v>51</v>
      </c>
      <c r="Y43" s="40">
        <v>278</v>
      </c>
      <c r="Z43" s="13">
        <v>924</v>
      </c>
      <c r="AA43" s="73">
        <v>0.95</v>
      </c>
      <c r="AB43" s="93" t="s">
        <v>183</v>
      </c>
      <c r="AC43" s="94" t="s">
        <v>184</v>
      </c>
      <c r="AD43" s="40"/>
    </row>
    <row r="44" s="1" customFormat="1" ht="28.5" spans="1:30">
      <c r="A44" s="7" t="s">
        <v>185</v>
      </c>
      <c r="B44" s="7"/>
      <c r="C44" s="13"/>
      <c r="D44" s="13"/>
      <c r="E44" s="13"/>
      <c r="F44" s="37"/>
      <c r="G44" s="13"/>
      <c r="H44" s="13"/>
      <c r="I44" s="13"/>
      <c r="J44" s="13"/>
      <c r="K44" s="46">
        <f>L44+M44</f>
        <v>1259</v>
      </c>
      <c r="L44" s="46">
        <f>SUM(L45:L45)</f>
        <v>659</v>
      </c>
      <c r="M44" s="46">
        <f>SUM(M45:M45)</f>
        <v>600</v>
      </c>
      <c r="N44" s="46">
        <f>SUM(N45:N45)</f>
        <v>0</v>
      </c>
      <c r="O44" s="46">
        <f>SUM(O45:O45)</f>
        <v>0</v>
      </c>
      <c r="P44" s="46">
        <f>SUM(P45:P45)</f>
        <v>0</v>
      </c>
      <c r="Q44" s="46"/>
      <c r="R44" s="71"/>
      <c r="S44" s="71"/>
      <c r="T44" s="71"/>
      <c r="U44" s="13"/>
      <c r="V44" s="13"/>
      <c r="W44" s="72"/>
      <c r="X44" s="13"/>
      <c r="Y44" s="13"/>
      <c r="Z44" s="95"/>
      <c r="AA44" s="95"/>
      <c r="AB44" s="95"/>
      <c r="AC44" s="95"/>
      <c r="AD44" s="95"/>
    </row>
    <row r="45" s="1" customFormat="1" ht="55.5" spans="1:30">
      <c r="A45" s="13"/>
      <c r="B45" s="38" t="s">
        <v>186</v>
      </c>
      <c r="C45" s="38" t="s">
        <v>167</v>
      </c>
      <c r="D45" s="38" t="s">
        <v>187</v>
      </c>
      <c r="E45" s="38" t="s">
        <v>188</v>
      </c>
      <c r="F45" s="38" t="s">
        <v>45</v>
      </c>
      <c r="G45" s="38" t="s">
        <v>189</v>
      </c>
      <c r="H45" s="29" t="s">
        <v>51</v>
      </c>
      <c r="I45" s="38" t="s">
        <v>190</v>
      </c>
      <c r="J45" s="55" t="s">
        <v>121</v>
      </c>
      <c r="K45" s="64">
        <f t="shared" ref="K45:K48" si="4">SUM(L45:P45)</f>
        <v>1259</v>
      </c>
      <c r="L45" s="65">
        <v>659</v>
      </c>
      <c r="M45" s="64">
        <v>600</v>
      </c>
      <c r="N45" s="64"/>
      <c r="O45" s="64"/>
      <c r="P45" s="64"/>
      <c r="Q45" s="38" t="s">
        <v>191</v>
      </c>
      <c r="R45" s="38" t="s">
        <v>190</v>
      </c>
      <c r="S45" s="79">
        <v>1</v>
      </c>
      <c r="T45" s="29" t="s">
        <v>51</v>
      </c>
      <c r="U45" s="29" t="s">
        <v>51</v>
      </c>
      <c r="V45" s="29" t="s">
        <v>51</v>
      </c>
      <c r="W45" s="29" t="s">
        <v>51</v>
      </c>
      <c r="X45" s="29" t="s">
        <v>51</v>
      </c>
      <c r="Y45" s="58">
        <v>2052</v>
      </c>
      <c r="Z45" s="58">
        <v>6642</v>
      </c>
      <c r="AA45" s="74">
        <v>0.95</v>
      </c>
      <c r="AB45" s="38" t="s">
        <v>192</v>
      </c>
      <c r="AC45" s="38" t="s">
        <v>193</v>
      </c>
      <c r="AD45" s="29"/>
    </row>
    <row r="46" s="1" customFormat="1" ht="15.75" spans="1:30">
      <c r="A46" s="7" t="s">
        <v>194</v>
      </c>
      <c r="B46" s="7"/>
      <c r="C46" s="10"/>
      <c r="D46" s="10"/>
      <c r="E46" s="11"/>
      <c r="F46" s="11"/>
      <c r="G46" s="12"/>
      <c r="H46" s="10"/>
      <c r="I46" s="10"/>
      <c r="J46" s="10"/>
      <c r="K46" s="46">
        <f t="shared" si="4"/>
        <v>840</v>
      </c>
      <c r="L46" s="46">
        <f t="shared" ref="L46:P46" si="5">L47</f>
        <v>840</v>
      </c>
      <c r="M46" s="46">
        <f t="shared" si="5"/>
        <v>0</v>
      </c>
      <c r="N46" s="46">
        <f t="shared" si="5"/>
        <v>0</v>
      </c>
      <c r="O46" s="46">
        <f t="shared" si="5"/>
        <v>0</v>
      </c>
      <c r="P46" s="46">
        <f t="shared" si="5"/>
        <v>0</v>
      </c>
      <c r="Q46" s="52"/>
      <c r="R46" s="52"/>
      <c r="S46" s="50"/>
      <c r="T46" s="50"/>
      <c r="U46" s="50"/>
      <c r="V46" s="50"/>
      <c r="W46" s="50"/>
      <c r="X46" s="71"/>
      <c r="Y46" s="71"/>
      <c r="Z46" s="71"/>
      <c r="AA46" s="71"/>
      <c r="AB46" s="77"/>
      <c r="AC46" s="87"/>
      <c r="AD46" s="87"/>
    </row>
    <row r="47" s="1" customFormat="1" ht="57" spans="1:30">
      <c r="A47" s="35"/>
      <c r="B47" s="39" t="s">
        <v>195</v>
      </c>
      <c r="C47" s="39" t="s">
        <v>42</v>
      </c>
      <c r="D47" s="39" t="s">
        <v>196</v>
      </c>
      <c r="E47" s="17" t="s">
        <v>197</v>
      </c>
      <c r="F47" s="17" t="s">
        <v>198</v>
      </c>
      <c r="G47" s="35" t="s">
        <v>51</v>
      </c>
      <c r="H47" s="35" t="s">
        <v>51</v>
      </c>
      <c r="I47" s="39" t="s">
        <v>199</v>
      </c>
      <c r="J47" s="47" t="s">
        <v>200</v>
      </c>
      <c r="K47" s="54">
        <v>840</v>
      </c>
      <c r="L47" s="54">
        <v>840</v>
      </c>
      <c r="M47" s="54"/>
      <c r="N47" s="54"/>
      <c r="O47" s="54"/>
      <c r="P47" s="54"/>
      <c r="Q47" s="17" t="s">
        <v>201</v>
      </c>
      <c r="R47" s="17" t="s">
        <v>202</v>
      </c>
      <c r="S47" s="35" t="s">
        <v>51</v>
      </c>
      <c r="T47" s="35" t="s">
        <v>203</v>
      </c>
      <c r="U47" s="35" t="s">
        <v>51</v>
      </c>
      <c r="V47" s="35" t="s">
        <v>51</v>
      </c>
      <c r="W47" s="35" t="s">
        <v>51</v>
      </c>
      <c r="X47" s="35" t="s">
        <v>51</v>
      </c>
      <c r="Y47" s="35" t="s">
        <v>51</v>
      </c>
      <c r="Z47" s="35">
        <v>2800</v>
      </c>
      <c r="AA47" s="96">
        <v>1</v>
      </c>
      <c r="AB47" s="17" t="s">
        <v>204</v>
      </c>
      <c r="AC47" s="17" t="s">
        <v>205</v>
      </c>
      <c r="AD47" s="35"/>
    </row>
    <row r="48" s="1" customFormat="1" ht="15.75" spans="1:30">
      <c r="A48" s="7" t="s">
        <v>206</v>
      </c>
      <c r="B48" s="40"/>
      <c r="C48" s="13"/>
      <c r="D48" s="13"/>
      <c r="E48" s="13"/>
      <c r="F48" s="13"/>
      <c r="G48" s="40"/>
      <c r="H48" s="40"/>
      <c r="I48" s="13"/>
      <c r="J48" s="66"/>
      <c r="K48" s="46">
        <f t="shared" si="4"/>
        <v>3500</v>
      </c>
      <c r="L48" s="46">
        <f t="shared" ref="L48:P48" si="6">L49</f>
        <v>3500</v>
      </c>
      <c r="M48" s="46">
        <f t="shared" si="6"/>
        <v>0</v>
      </c>
      <c r="N48" s="46">
        <f t="shared" si="6"/>
        <v>0</v>
      </c>
      <c r="O48" s="46">
        <f t="shared" si="6"/>
        <v>0</v>
      </c>
      <c r="P48" s="46">
        <f t="shared" si="6"/>
        <v>0</v>
      </c>
      <c r="Q48" s="71"/>
      <c r="R48" s="13"/>
      <c r="S48" s="72"/>
      <c r="T48" s="71"/>
      <c r="U48" s="72"/>
      <c r="V48" s="71"/>
      <c r="W48" s="71"/>
      <c r="X48" s="71"/>
      <c r="Y48" s="13"/>
      <c r="Z48" s="13"/>
      <c r="AA48" s="71"/>
      <c r="AB48" s="71"/>
      <c r="AC48" s="95"/>
      <c r="AD48" s="95"/>
    </row>
    <row r="49" s="1" customFormat="1" ht="58.5" spans="1:30">
      <c r="A49" s="13"/>
      <c r="B49" s="17" t="s">
        <v>207</v>
      </c>
      <c r="C49" s="17" t="s">
        <v>42</v>
      </c>
      <c r="D49" s="17" t="s">
        <v>208</v>
      </c>
      <c r="E49" s="17" t="s">
        <v>209</v>
      </c>
      <c r="F49" s="17" t="s">
        <v>198</v>
      </c>
      <c r="G49" s="40" t="s">
        <v>51</v>
      </c>
      <c r="H49" s="40" t="s">
        <v>51</v>
      </c>
      <c r="I49" s="67" t="s">
        <v>210</v>
      </c>
      <c r="J49" s="47" t="s">
        <v>200</v>
      </c>
      <c r="K49" s="54">
        <f>L49+M49+N49+O49+P49</f>
        <v>3500</v>
      </c>
      <c r="L49" s="54">
        <v>3500</v>
      </c>
      <c r="M49" s="48"/>
      <c r="N49" s="48"/>
      <c r="O49" s="48"/>
      <c r="P49" s="48"/>
      <c r="Q49" s="14" t="s">
        <v>211</v>
      </c>
      <c r="R49" s="14" t="s">
        <v>212</v>
      </c>
      <c r="S49" s="80" t="s">
        <v>213</v>
      </c>
      <c r="T49" s="71" t="s">
        <v>214</v>
      </c>
      <c r="U49" s="72" t="s">
        <v>51</v>
      </c>
      <c r="V49" s="14" t="s">
        <v>215</v>
      </c>
      <c r="W49" s="71" t="s">
        <v>51</v>
      </c>
      <c r="X49" s="71" t="s">
        <v>51</v>
      </c>
      <c r="Y49" s="97" t="s">
        <v>51</v>
      </c>
      <c r="Z49" s="13">
        <v>5000</v>
      </c>
      <c r="AA49" s="72">
        <v>1</v>
      </c>
      <c r="AB49" s="17" t="s">
        <v>216</v>
      </c>
      <c r="AC49" s="98" t="s">
        <v>217</v>
      </c>
      <c r="AD49" s="95"/>
    </row>
    <row r="50" s="1" customFormat="1" ht="15.75" spans="1:30">
      <c r="A50" s="7" t="s">
        <v>218</v>
      </c>
      <c r="B50" s="40"/>
      <c r="C50" s="13"/>
      <c r="D50" s="13"/>
      <c r="E50" s="13"/>
      <c r="F50" s="13"/>
      <c r="G50" s="40"/>
      <c r="H50" s="40"/>
      <c r="I50" s="13"/>
      <c r="J50" s="47"/>
      <c r="K50" s="46">
        <f t="shared" ref="K50:P50" si="7">K51</f>
        <v>616</v>
      </c>
      <c r="L50" s="46">
        <f t="shared" si="7"/>
        <v>616</v>
      </c>
      <c r="M50" s="46">
        <f t="shared" si="7"/>
        <v>0</v>
      </c>
      <c r="N50" s="46">
        <f t="shared" si="7"/>
        <v>0</v>
      </c>
      <c r="O50" s="46">
        <f t="shared" si="7"/>
        <v>0</v>
      </c>
      <c r="P50" s="46">
        <f t="shared" si="7"/>
        <v>0</v>
      </c>
      <c r="Q50" s="71"/>
      <c r="R50" s="13"/>
      <c r="S50" s="72"/>
      <c r="T50" s="71"/>
      <c r="U50" s="72"/>
      <c r="V50" s="50"/>
      <c r="W50" s="71"/>
      <c r="X50" s="71"/>
      <c r="Y50" s="99"/>
      <c r="Z50" s="99"/>
      <c r="AA50" s="72"/>
      <c r="AB50" s="71"/>
      <c r="AC50" s="95"/>
      <c r="AD50" s="95"/>
    </row>
    <row r="51" s="1" customFormat="1" ht="42.75" spans="1:30">
      <c r="A51" s="13"/>
      <c r="B51" s="17" t="s">
        <v>219</v>
      </c>
      <c r="C51" s="17" t="s">
        <v>42</v>
      </c>
      <c r="D51" s="17" t="s">
        <v>220</v>
      </c>
      <c r="E51" s="17" t="s">
        <v>221</v>
      </c>
      <c r="F51" s="17" t="s">
        <v>198</v>
      </c>
      <c r="G51" s="13" t="s">
        <v>51</v>
      </c>
      <c r="H51" s="13" t="s">
        <v>51</v>
      </c>
      <c r="I51" s="17" t="s">
        <v>222</v>
      </c>
      <c r="J51" s="47" t="s">
        <v>200</v>
      </c>
      <c r="K51" s="49">
        <v>616</v>
      </c>
      <c r="L51" s="48">
        <v>616</v>
      </c>
      <c r="M51" s="48"/>
      <c r="N51" s="48"/>
      <c r="O51" s="48"/>
      <c r="P51" s="48"/>
      <c r="Q51" s="14" t="s">
        <v>223</v>
      </c>
      <c r="R51" s="14" t="s">
        <v>224</v>
      </c>
      <c r="S51" s="80" t="s">
        <v>225</v>
      </c>
      <c r="T51" s="71" t="s">
        <v>51</v>
      </c>
      <c r="U51" s="72">
        <v>1</v>
      </c>
      <c r="V51" s="50" t="s">
        <v>51</v>
      </c>
      <c r="W51" s="71" t="s">
        <v>51</v>
      </c>
      <c r="X51" s="71" t="s">
        <v>51</v>
      </c>
      <c r="Y51" s="99">
        <v>3000</v>
      </c>
      <c r="Z51" s="99" t="s">
        <v>51</v>
      </c>
      <c r="AA51" s="72">
        <v>1</v>
      </c>
      <c r="AB51" s="17" t="s">
        <v>52</v>
      </c>
      <c r="AC51" s="17" t="s">
        <v>226</v>
      </c>
      <c r="AD51" s="95"/>
    </row>
  </sheetData>
  <autoFilter ref="A5:AD51">
    <extLst/>
  </autoFilter>
  <mergeCells count="26">
    <mergeCell ref="A1:AC1"/>
    <mergeCell ref="R2:AA2"/>
    <mergeCell ref="V3:Z3"/>
    <mergeCell ref="V4:X4"/>
    <mergeCell ref="Y4:Z4"/>
    <mergeCell ref="A2:A5"/>
    <mergeCell ref="B2:B5"/>
    <mergeCell ref="C2:C5"/>
    <mergeCell ref="D2:D5"/>
    <mergeCell ref="E2:E5"/>
    <mergeCell ref="I2:I5"/>
    <mergeCell ref="J2:J5"/>
    <mergeCell ref="K2:K5"/>
    <mergeCell ref="L4:L5"/>
    <mergeCell ref="M4:M5"/>
    <mergeCell ref="N4:N5"/>
    <mergeCell ref="O4:O5"/>
    <mergeCell ref="P4:P5"/>
    <mergeCell ref="Q2:Q5"/>
    <mergeCell ref="AA3:AA5"/>
    <mergeCell ref="AB2:AB5"/>
    <mergeCell ref="AC2:AC5"/>
    <mergeCell ref="AD2:AD5"/>
    <mergeCell ref="F2:H4"/>
    <mergeCell ref="L2:P3"/>
    <mergeCell ref="R3:U4"/>
  </mergeCells>
  <pageMargins left="0.751388888888889" right="0.751388888888889" top="1" bottom="1" header="0.5" footer="0.5"/>
  <pageSetup paperSize="8" scale="5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O17"/>
  <sheetViews>
    <sheetView workbookViewId="0">
      <selection activeCell="P23" sqref="P23"/>
    </sheetView>
  </sheetViews>
  <sheetFormatPr defaultColWidth="9" defaultRowHeight="13.5"/>
  <sheetData>
    <row r="17" spans="15:15">
      <c r="O17">
        <f>2004+212.5+409.9+324.1+1259</f>
        <v>4209.5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项目库明细表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此去经年</cp:lastModifiedBy>
  <dcterms:created xsi:type="dcterms:W3CDTF">2021-12-15T00:29:00Z</dcterms:created>
  <dcterms:modified xsi:type="dcterms:W3CDTF">2022-03-22T07:25:59Z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512DEC113DD84B3286AB1C1F40BC0349</vt:lpwstr>
  </property>
  <property fmtid="{D5CDD505-2E9C-101B-9397-08002B2CF9AE}" pid="3" name="KSOProductBuildVer">
    <vt:lpwstr>2052-11.8.2.8053</vt:lpwstr>
  </property>
  <property fmtid="{D5CDD505-2E9C-101B-9397-08002B2CF9AE}" pid="4" name="KSOReadingLayout">
    <vt:bool>true</vt:bool>
  </property>
</Properties>
</file>