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统计表" sheetId="2" r:id="rId1"/>
    <sheet name="明细表" sheetId="1" r:id="rId2"/>
  </sheets>
  <definedNames>
    <definedName name="_xlnm._FilterDatabase" localSheetId="1" hidden="1">明细表!$A$5:$AC$45</definedName>
    <definedName name="_xlnm.Print_Titles" localSheetId="1">明细表!$2:$5</definedName>
  </definedNames>
  <calcPr calcId="144525"/>
</workbook>
</file>

<file path=xl/sharedStrings.xml><?xml version="1.0" encoding="utf-8"?>
<sst xmlns="http://schemas.openxmlformats.org/spreadsheetml/2006/main" count="623" uniqueCount="243">
  <si>
    <r>
      <rPr>
        <sz val="28"/>
        <rFont val="方正黑体_GBK"/>
        <charset val="134"/>
      </rPr>
      <t>萧县</t>
    </r>
    <r>
      <rPr>
        <sz val="28"/>
        <rFont val="Times New Roman"/>
        <charset val="134"/>
      </rPr>
      <t>2023</t>
    </r>
    <r>
      <rPr>
        <sz val="28"/>
        <rFont val="方正黑体_GBK"/>
        <charset val="134"/>
      </rPr>
      <t>年巩固拓展脱贫攻坚成果和乡村振兴项目库统计表</t>
    </r>
  </si>
  <si>
    <t>序号</t>
  </si>
  <si>
    <t>入库合计</t>
  </si>
  <si>
    <t>项目子类型</t>
  </si>
  <si>
    <t>产业发展类项目</t>
  </si>
  <si>
    <t>乡村建设行动</t>
  </si>
  <si>
    <t>易地搬迁后续扶持</t>
  </si>
  <si>
    <t>就业类项目</t>
  </si>
  <si>
    <t>巩固三保障成果</t>
  </si>
  <si>
    <t>项目管理费</t>
  </si>
  <si>
    <t>项目数（个）</t>
  </si>
  <si>
    <r>
      <rPr>
        <sz val="12"/>
        <rFont val="方正黑体_GBK"/>
        <charset val="134"/>
      </rPr>
      <t>资金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（万元）</t>
    </r>
  </si>
  <si>
    <t>县农业农村局</t>
  </si>
  <si>
    <t>加工流通项目</t>
  </si>
  <si>
    <t>生产项目</t>
  </si>
  <si>
    <t>人居环境整治</t>
  </si>
  <si>
    <t>农村基础设施</t>
  </si>
  <si>
    <t>配套设施</t>
  </si>
  <si>
    <t>县文化旅游局</t>
  </si>
  <si>
    <t>县发展改革委</t>
  </si>
  <si>
    <t>县交通运输局</t>
  </si>
  <si>
    <t>县水利局</t>
  </si>
  <si>
    <t>农村基础设施（小型桥梁）</t>
  </si>
  <si>
    <t>农村基础设施（供水保障）</t>
  </si>
  <si>
    <t>县财政局</t>
  </si>
  <si>
    <t>金融保险配套项目</t>
  </si>
  <si>
    <t>县教育体育局</t>
  </si>
  <si>
    <t>县人力资源社会保障局</t>
  </si>
  <si>
    <t>务工补助（交通费补助）</t>
  </si>
  <si>
    <t>务工补助（生产奖补、劳务补助等）</t>
  </si>
  <si>
    <t>公益岗位项目</t>
  </si>
  <si>
    <t>县委统战部</t>
  </si>
  <si>
    <t>县林业发展中心</t>
  </si>
  <si>
    <t>配套设施项目</t>
  </si>
  <si>
    <t>县住房城乡建设局</t>
  </si>
  <si>
    <t>县生态环境分局</t>
  </si>
  <si>
    <t>各单位</t>
  </si>
  <si>
    <t>合计</t>
  </si>
  <si>
    <r>
      <rPr>
        <sz val="28"/>
        <rFont val="方正小标宋_GBK"/>
        <charset val="134"/>
      </rPr>
      <t>萧县</t>
    </r>
    <r>
      <rPr>
        <sz val="28"/>
        <rFont val="Times New Roman"/>
        <charset val="134"/>
      </rPr>
      <t>2023</t>
    </r>
    <r>
      <rPr>
        <sz val="28"/>
        <rFont val="方正小标宋_GBK"/>
        <charset val="134"/>
      </rPr>
      <t>年巩固拓展脱贫攻坚成果和乡村振兴项目库</t>
    </r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</si>
  <si>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</si>
  <si>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</si>
  <si>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</si>
  <si>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</si>
  <si>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</si>
  <si>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</si>
  <si>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</si>
  <si>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</si>
  <si>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预计投资</t>
  </si>
  <si>
    <t>其中：</t>
  </si>
  <si>
    <t>项目年度总目标</t>
  </si>
  <si>
    <t>绩效目标</t>
  </si>
  <si>
    <t>群众参与</t>
  </si>
  <si>
    <t>联农带农机制（土地流转、就业务工、带动生产、帮助产销对接、资产入股、收益分红...）</t>
  </si>
  <si>
    <t>产出指标</t>
  </si>
  <si>
    <t>效益指标</t>
  </si>
  <si>
    <t>满意度指标（受益人口满意度）</t>
  </si>
  <si>
    <t>财政资金</t>
  </si>
  <si>
    <t>其他资金</t>
  </si>
  <si>
    <t>经济效益指标</t>
  </si>
  <si>
    <t>社会效益指标</t>
  </si>
  <si>
    <t>生态效益指标</t>
  </si>
  <si>
    <t>可持续影响指标</t>
  </si>
  <si>
    <t>乡镇</t>
  </si>
  <si>
    <t>行政村</t>
  </si>
  <si>
    <t>是否
出列村</t>
  </si>
  <si>
    <t>数量指标</t>
  </si>
  <si>
    <t>质量指标（验收合格率）</t>
  </si>
  <si>
    <t>时效指标（完工及时率）</t>
  </si>
  <si>
    <t>成本指标</t>
  </si>
  <si>
    <t>带动脱贫户经济总收入</t>
  </si>
  <si>
    <t>资产股权年收益率</t>
  </si>
  <si>
    <t>受益劳动者经济总收入</t>
  </si>
  <si>
    <t>受益户数</t>
  </si>
  <si>
    <t>受益人数</t>
  </si>
  <si>
    <t>一、产业发展</t>
  </si>
  <si>
    <t>（一）生产项目</t>
  </si>
  <si>
    <t>生产项目（种植/养殖业）</t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</si>
  <si>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年孙圩子镇程蒋山村特色种养殖补贴到户项目</t>
    </r>
  </si>
  <si>
    <r>
      <rPr>
        <sz val="12"/>
        <rFont val="仿宋"/>
        <charset val="134"/>
      </rPr>
      <t>新建</t>
    </r>
  </si>
  <si>
    <r>
      <rPr>
        <sz val="12"/>
        <rFont val="仿宋"/>
        <charset val="134"/>
      </rPr>
      <t>县农业农村局</t>
    </r>
  </si>
  <si>
    <r>
      <rPr>
        <sz val="12"/>
        <rFont val="仿宋"/>
        <charset val="134"/>
      </rPr>
      <t>孙圩子镇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张康</t>
    </r>
  </si>
  <si>
    <r>
      <rPr>
        <sz val="12"/>
        <rFont val="仿宋"/>
        <charset val="134"/>
      </rPr>
      <t>孙圩子镇</t>
    </r>
  </si>
  <si>
    <r>
      <rPr>
        <sz val="12"/>
        <rFont val="仿宋"/>
        <charset val="134"/>
      </rPr>
      <t>程蒋山村</t>
    </r>
  </si>
  <si>
    <r>
      <rPr>
        <sz val="12"/>
        <rFont val="仿宋"/>
        <charset val="134"/>
      </rPr>
      <t>否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</si>
  <si>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70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</si>
  <si>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日前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</si>
  <si>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70</t>
    </r>
    <r>
      <rPr>
        <sz val="12"/>
        <rFont val="仿宋"/>
        <charset val="134"/>
      </rPr>
      <t>户脱贫户发展特色种养业，鼓励其扩大种养殖规模。</t>
    </r>
  </si>
  <si>
    <r>
      <rPr>
        <sz val="12"/>
        <rFont val="仿宋"/>
        <charset val="134"/>
      </rPr>
      <t>养羊</t>
    </r>
    <r>
      <rPr>
        <sz val="12"/>
        <rFont val="Times New Roman"/>
        <charset val="134"/>
      </rPr>
      <t>300</t>
    </r>
    <r>
      <rPr>
        <sz val="12"/>
        <rFont val="仿宋"/>
        <charset val="134"/>
      </rPr>
      <t>只；种植胡萝卜作物</t>
    </r>
    <r>
      <rPr>
        <sz val="12"/>
        <rFont val="Times New Roman"/>
        <charset val="134"/>
      </rPr>
      <t>83</t>
    </r>
    <r>
      <rPr>
        <sz val="12"/>
        <rFont val="仿宋"/>
        <charset val="134"/>
      </rPr>
      <t>亩；</t>
    </r>
  </si>
  <si>
    <t>/</t>
  </si>
  <si>
    <t>≥95%</t>
  </si>
  <si>
    <r>
      <rPr>
        <sz val="12"/>
        <rFont val="仿宋"/>
        <charset val="134"/>
      </rPr>
      <t>参与项目申报、实施过程监督、完成后受益</t>
    </r>
  </si>
  <si>
    <r>
      <rPr>
        <sz val="12"/>
        <rFont val="仿宋"/>
        <charset val="134"/>
      </rPr>
      <t>以产业补助的形式对脱贫户进行补助，鼓励发展特色产业，激发脱贫人口内生动力，扩大种养殖规模，增加脱贫户收入</t>
    </r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</si>
  <si>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年孙圩子镇丁楼村特色种养殖补贴到户项目</t>
    </r>
  </si>
  <si>
    <r>
      <rPr>
        <sz val="12"/>
        <rFont val="仿宋"/>
        <charset val="134"/>
      </rPr>
      <t>丁楼村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</si>
  <si>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</si>
  <si>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户脱贫户发展特色种养业，鼓励其扩大种养殖规模。</t>
    </r>
  </si>
  <si>
    <r>
      <rPr>
        <sz val="12"/>
        <rFont val="仿宋"/>
        <charset val="134"/>
      </rPr>
      <t>种植胡萝卜作物</t>
    </r>
    <r>
      <rPr>
        <sz val="12"/>
        <rFont val="Times New Roman"/>
        <charset val="134"/>
      </rPr>
      <t>74</t>
    </r>
    <r>
      <rPr>
        <sz val="12"/>
        <rFont val="仿宋"/>
        <charset val="134"/>
      </rPr>
      <t>亩；养殖山羊</t>
    </r>
    <r>
      <rPr>
        <sz val="12"/>
        <rFont val="Times New Roman"/>
        <charset val="134"/>
      </rPr>
      <t>120</t>
    </r>
    <r>
      <rPr>
        <sz val="12"/>
        <rFont val="仿宋"/>
        <charset val="134"/>
      </rPr>
      <t>只</t>
    </r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</si>
  <si>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年孙圩子镇港河村村特色种养殖补贴到户项目</t>
    </r>
  </si>
  <si>
    <r>
      <rPr>
        <sz val="12"/>
        <rFont val="仿宋"/>
        <charset val="134"/>
      </rPr>
      <t>港河村</t>
    </r>
  </si>
  <si>
    <r>
      <rPr>
        <sz val="12"/>
        <rFont val="仿宋"/>
        <charset val="134"/>
      </rPr>
      <t>是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</si>
  <si>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59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</si>
  <si>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59</t>
    </r>
    <r>
      <rPr>
        <sz val="12"/>
        <rFont val="仿宋"/>
        <charset val="134"/>
      </rPr>
      <t>户脱贫户发展特色种养业，鼓励其扩大种养殖规模。</t>
    </r>
  </si>
  <si>
    <r>
      <rPr>
        <sz val="12"/>
        <rFont val="Times New Roman"/>
        <charset val="134"/>
      </rPr>
      <t>357</t>
    </r>
    <r>
      <rPr>
        <sz val="12"/>
        <rFont val="仿宋"/>
        <charset val="134"/>
      </rPr>
      <t>只羊、</t>
    </r>
    <r>
      <rPr>
        <sz val="12"/>
        <rFont val="Times New Roman"/>
        <charset val="134"/>
      </rPr>
      <t>81</t>
    </r>
    <r>
      <rPr>
        <sz val="12"/>
        <rFont val="仿宋"/>
        <charset val="134"/>
      </rPr>
      <t>只猪、胡萝卜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亩、蔬菜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亩</t>
    </r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</si>
  <si>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年孙圩子镇侯楼村特色种养殖补贴到户项目</t>
    </r>
  </si>
  <si>
    <r>
      <rPr>
        <sz val="12"/>
        <rFont val="仿宋"/>
        <charset val="134"/>
      </rPr>
      <t>侯楼村</t>
    </r>
  </si>
  <si>
    <r>
      <rPr>
        <sz val="12"/>
        <rFont val="仿宋"/>
        <charset val="134"/>
      </rPr>
      <t>养羊</t>
    </r>
    <r>
      <rPr>
        <sz val="12"/>
        <rFont val="Times New Roman"/>
        <charset val="134"/>
      </rPr>
      <t>385</t>
    </r>
    <r>
      <rPr>
        <sz val="12"/>
        <rFont val="仿宋"/>
        <charset val="134"/>
      </rPr>
      <t>只；种植胡萝卜作物</t>
    </r>
    <r>
      <rPr>
        <sz val="12"/>
        <rFont val="Times New Roman"/>
        <charset val="134"/>
      </rPr>
      <t>25</t>
    </r>
    <r>
      <rPr>
        <sz val="12"/>
        <rFont val="仿宋"/>
        <charset val="134"/>
      </rPr>
      <t>亩；</t>
    </r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</si>
  <si>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年孙圩子镇马庄村特色种养殖补贴到户项目</t>
    </r>
  </si>
  <si>
    <r>
      <rPr>
        <sz val="12"/>
        <rFont val="仿宋"/>
        <charset val="134"/>
      </rPr>
      <t>马庄村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</si>
  <si>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60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</si>
  <si>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60</t>
    </r>
    <r>
      <rPr>
        <sz val="12"/>
        <rFont val="仿宋"/>
        <charset val="134"/>
      </rPr>
      <t>户脱贫户发展特色种养业，鼓励其扩大种养殖规模。</t>
    </r>
  </si>
  <si>
    <r>
      <rPr>
        <sz val="12"/>
        <rFont val="仿宋"/>
        <charset val="134"/>
      </rPr>
      <t>养羊</t>
    </r>
    <r>
      <rPr>
        <sz val="12"/>
        <rFont val="Times New Roman"/>
        <charset val="134"/>
      </rPr>
      <t>180</t>
    </r>
    <r>
      <rPr>
        <sz val="12"/>
        <rFont val="仿宋"/>
        <charset val="134"/>
      </rPr>
      <t>只；种植胡萝卜作物</t>
    </r>
    <r>
      <rPr>
        <sz val="12"/>
        <rFont val="Times New Roman"/>
        <charset val="134"/>
      </rPr>
      <t>90</t>
    </r>
    <r>
      <rPr>
        <sz val="12"/>
        <rFont val="仿宋"/>
        <charset val="134"/>
      </rPr>
      <t>亩；</t>
    </r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</si>
  <si>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年孙圩子镇孙圩子村特色种养殖补贴到户项目</t>
    </r>
  </si>
  <si>
    <r>
      <rPr>
        <sz val="12"/>
        <rFont val="仿宋"/>
        <charset val="134"/>
      </rPr>
      <t>孙圩子村</t>
    </r>
  </si>
  <si>
    <r>
      <rPr>
        <sz val="12"/>
        <rFont val="仿宋"/>
        <charset val="134"/>
      </rPr>
      <t>村扶持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</si>
  <si>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户脱贫户发展特色种养业，鼓励其扩大种养殖规模。</t>
    </r>
  </si>
  <si>
    <r>
      <rPr>
        <sz val="12"/>
        <rFont val="仿宋"/>
        <charset val="134"/>
      </rPr>
      <t>养羊</t>
    </r>
    <r>
      <rPr>
        <sz val="12"/>
        <rFont val="Times New Roman"/>
        <charset val="134"/>
      </rPr>
      <t>350</t>
    </r>
    <r>
      <rPr>
        <sz val="12"/>
        <rFont val="仿宋"/>
        <charset val="134"/>
      </rPr>
      <t>只；种植胡萝卜作物</t>
    </r>
    <r>
      <rPr>
        <sz val="12"/>
        <rFont val="Times New Roman"/>
        <charset val="134"/>
      </rPr>
      <t>125</t>
    </r>
    <r>
      <rPr>
        <sz val="12"/>
        <rFont val="仿宋"/>
        <charset val="134"/>
      </rPr>
      <t>亩；</t>
    </r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</si>
  <si>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年孙圩子镇王庄村特色种养殖补贴到户项目</t>
    </r>
  </si>
  <si>
    <r>
      <rPr>
        <sz val="12"/>
        <rFont val="仿宋"/>
        <charset val="134"/>
      </rPr>
      <t>王庄村</t>
    </r>
  </si>
  <si>
    <t>养羊100只；种植胡萝卜作物80亩</t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</si>
  <si>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年孙圩子镇徐里村特色种养殖补贴到户项目</t>
    </r>
  </si>
  <si>
    <r>
      <rPr>
        <sz val="12"/>
        <rFont val="仿宋"/>
        <charset val="134"/>
      </rPr>
      <t>徐里村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</si>
  <si>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</si>
  <si>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户脱贫户发展特色种养业，鼓励其扩大种养殖规模。</t>
    </r>
  </si>
  <si>
    <r>
      <rPr>
        <sz val="12"/>
        <rFont val="仿宋"/>
        <charset val="134"/>
      </rPr>
      <t>羊养殖数量</t>
    </r>
    <r>
      <rPr>
        <sz val="12"/>
        <rFont val="Times New Roman"/>
        <charset val="134"/>
      </rPr>
      <t>120</t>
    </r>
    <r>
      <rPr>
        <sz val="12"/>
        <rFont val="仿宋"/>
        <charset val="134"/>
      </rPr>
      <t>只。</t>
    </r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</si>
  <si>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年孙圩子镇徐双楼村特色种养殖补贴到户项目</t>
    </r>
  </si>
  <si>
    <r>
      <rPr>
        <sz val="12"/>
        <rFont val="仿宋"/>
        <charset val="134"/>
      </rPr>
      <t>徐双楼村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</si>
  <si>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57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</si>
  <si>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57</t>
    </r>
    <r>
      <rPr>
        <sz val="12"/>
        <rFont val="仿宋"/>
        <charset val="134"/>
      </rPr>
      <t>户脱贫户发展特色种养业，鼓励其扩大种养殖规模。</t>
    </r>
  </si>
  <si>
    <r>
      <rPr>
        <sz val="12"/>
        <rFont val="仿宋"/>
        <charset val="134"/>
      </rPr>
      <t>养羊</t>
    </r>
    <r>
      <rPr>
        <sz val="12"/>
        <rFont val="Times New Roman"/>
        <charset val="134"/>
      </rPr>
      <t>568</t>
    </r>
    <r>
      <rPr>
        <sz val="12"/>
        <rFont val="仿宋"/>
        <charset val="134"/>
      </rPr>
      <t>只；种植胡萝卜作物</t>
    </r>
    <r>
      <rPr>
        <sz val="12"/>
        <rFont val="Times New Roman"/>
        <charset val="134"/>
      </rPr>
      <t>3.5</t>
    </r>
    <r>
      <rPr>
        <sz val="12"/>
        <rFont val="仿宋"/>
        <charset val="134"/>
      </rPr>
      <t>亩；</t>
    </r>
  </si>
  <si>
    <r>
      <rPr>
        <sz val="12"/>
        <rFont val="Times New Roman"/>
        <charset val="134"/>
      </rPr>
      <t>2023</t>
    </r>
    <r>
      <rPr>
        <sz val="12"/>
        <rFont val="仿宋"/>
        <charset val="134"/>
      </rPr>
      <t>年孙圩子镇周圩子村特色种养殖补贴到户项目</t>
    </r>
  </si>
  <si>
    <t>周圩村</t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</si>
  <si>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35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</si>
  <si>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35</t>
    </r>
    <r>
      <rPr>
        <sz val="12"/>
        <rFont val="仿宋"/>
        <charset val="134"/>
      </rPr>
      <t>户脱贫户发展特色种养业，鼓励其扩大种养殖规模。</t>
    </r>
  </si>
  <si>
    <r>
      <rPr>
        <sz val="12"/>
        <rFont val="仿宋"/>
        <charset val="134"/>
      </rPr>
      <t>胡萝卜种植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亩，养羊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只</t>
    </r>
  </si>
  <si>
    <t>（二）生产/加工流通等</t>
  </si>
  <si>
    <t>加工流通项目（农产品仓储保鲜冷链基础设施建设）</t>
  </si>
  <si>
    <t>孙圩子镇胡萝卜产业发展项目</t>
  </si>
  <si>
    <t>新建</t>
  </si>
  <si>
    <t>孙圩子镇
张康</t>
  </si>
  <si>
    <t>孙圩子镇</t>
  </si>
  <si>
    <t>程蒋山村</t>
  </si>
  <si>
    <t>否</t>
  </si>
  <si>
    <r>
      <rPr>
        <sz val="12"/>
        <rFont val="方正仿宋_GBK"/>
        <charset val="134"/>
      </rPr>
      <t>新建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吨冷库及配套相关附属设施。其中冷藏车间</t>
    </r>
    <r>
      <rPr>
        <sz val="12"/>
        <rFont val="Times New Roman"/>
        <charset val="134"/>
      </rPr>
      <t>1018</t>
    </r>
    <r>
      <rPr>
        <sz val="12"/>
        <rFont val="方正仿宋_GBK"/>
        <charset val="134"/>
      </rPr>
      <t>平方米、清洗车间</t>
    </r>
    <r>
      <rPr>
        <sz val="12"/>
        <rFont val="Times New Roman"/>
        <charset val="134"/>
      </rPr>
      <t>3358</t>
    </r>
    <r>
      <rPr>
        <sz val="12"/>
        <rFont val="方正仿宋_GBK"/>
        <charset val="134"/>
      </rPr>
      <t>平方米、贮藏间</t>
    </r>
    <r>
      <rPr>
        <sz val="12"/>
        <rFont val="Times New Roman"/>
        <charset val="134"/>
      </rPr>
      <t>170</t>
    </r>
    <r>
      <rPr>
        <sz val="12"/>
        <rFont val="方正仿宋_GBK"/>
        <charset val="134"/>
      </rPr>
      <t>平方、设备房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平方米，室外地面硬化、下水道、回填土方约</t>
    </r>
    <r>
      <rPr>
        <sz val="12"/>
        <rFont val="Times New Roman"/>
        <charset val="134"/>
      </rPr>
      <t>6000m³</t>
    </r>
    <r>
      <rPr>
        <sz val="12"/>
        <rFont val="方正仿宋_GBK"/>
        <charset val="134"/>
      </rPr>
      <t>，配套制冷设备、供电、地磅、铲车、保温设备、胡萝卜清洗流水线等</t>
    </r>
  </si>
  <si>
    <r>
      <rPr>
        <sz val="12"/>
        <rFont val="方正仿宋_GBK"/>
        <charset val="134"/>
      </rPr>
      <t>建成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吨冷库及配套相关附属设施，完善“五彩农业”中胡萝卜产业配套，带动脱贫人口（含监测帮扶对象）及一般农户发展增收，增加村集体经济收入。</t>
    </r>
  </si>
  <si>
    <r>
      <rPr>
        <sz val="12"/>
        <rFont val="方正仿宋_GBK"/>
        <charset val="134"/>
      </rPr>
      <t>建成胡萝卜冷库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吨</t>
    </r>
  </si>
  <si>
    <t>项目申报、实施过程监督、带动产业发展</t>
  </si>
  <si>
    <t>以就业务工、收益分红、带动生产、帮助产销对接等方式促进脱贫人口（含监测帮扶对象）及一般农户发展增收，同时增加村集体收入</t>
  </si>
  <si>
    <t>三、乡村建设行动</t>
  </si>
  <si>
    <t>（一）农村基础设施</t>
  </si>
  <si>
    <t xml:space="preserve">
农村基础设施（含产业配套基础设施）
农村道路建设（通村路、通户路、小型桥梁等）
</t>
  </si>
  <si>
    <t>拆除重建老湘西河郑楼桥</t>
  </si>
  <si>
    <t>改建</t>
  </si>
  <si>
    <t>县水利局
张勋</t>
  </si>
  <si>
    <t>王庄村</t>
  </si>
  <si>
    <r>
      <rPr>
        <sz val="12"/>
        <rFont val="方正仿宋_GBK"/>
        <charset val="134"/>
      </rPr>
      <t>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座跨数、跨度、桥面宽为3</t>
    </r>
    <r>
      <rPr>
        <sz val="12"/>
        <rFont val="Times New Roman"/>
        <charset val="134"/>
      </rPr>
      <t>m*10m*6m</t>
    </r>
  </si>
  <si>
    <r>
      <rPr>
        <sz val="12"/>
        <rFont val="方正仿宋_GBK"/>
        <charset val="134"/>
      </rPr>
      <t>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座，改善群众生产生活设施条件</t>
    </r>
  </si>
  <si>
    <r>
      <rPr>
        <sz val="12"/>
        <rFont val="方正仿宋_GBK"/>
        <charset val="134"/>
      </rPr>
      <t>拆除重建桥涵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</t>
    </r>
  </si>
  <si>
    <t>参与项目申报、实施过程监督、竣工后受益</t>
  </si>
  <si>
    <t>以小型农田水利设施建设的形式，改善产业基础设施条件，助力产业发展</t>
  </si>
  <si>
    <t>拆除重建徐里南桥</t>
  </si>
  <si>
    <t>徐里村</t>
  </si>
  <si>
    <r>
      <rPr>
        <sz val="12"/>
        <rFont val="方正仿宋_GBK"/>
        <charset val="134"/>
      </rPr>
      <t>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座跨数、跨度、桥面宽为</t>
    </r>
    <r>
      <rPr>
        <sz val="12"/>
        <rFont val="Times New Roman"/>
        <charset val="134"/>
      </rPr>
      <t>1m*8m*6m</t>
    </r>
  </si>
  <si>
    <t>拆除重建湘西河李庄桥</t>
  </si>
  <si>
    <r>
      <rPr>
        <sz val="12"/>
        <rFont val="方正仿宋_GBK"/>
        <charset val="134"/>
      </rPr>
      <t>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座跨数、跨度、桥面宽为</t>
    </r>
    <r>
      <rPr>
        <sz val="12"/>
        <rFont val="Times New Roman"/>
        <charset val="134"/>
      </rPr>
      <t>3m*10m*6m</t>
    </r>
  </si>
  <si>
    <t>拆除重建前徐楼桥</t>
  </si>
  <si>
    <t>丁楼村</t>
  </si>
  <si>
    <r>
      <rPr>
        <sz val="12"/>
        <rFont val="方正仿宋_GBK"/>
        <charset val="134"/>
      </rPr>
      <t>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座跨数、跨度、桥面宽为</t>
    </r>
    <r>
      <rPr>
        <sz val="12"/>
        <rFont val="Times New Roman"/>
        <charset val="134"/>
      </rPr>
      <t>2m*8m*6m</t>
    </r>
  </si>
  <si>
    <t>拆除重建港河周洼南桥</t>
  </si>
  <si>
    <t>周圩子村</t>
  </si>
  <si>
    <t>是</t>
  </si>
  <si>
    <r>
      <rPr>
        <sz val="12"/>
        <rFont val="方正仿宋_GBK"/>
        <charset val="134"/>
      </rPr>
      <t>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座跨数、跨度、桥面宽为</t>
    </r>
    <r>
      <rPr>
        <sz val="12"/>
        <rFont val="Times New Roman"/>
        <charset val="134"/>
      </rPr>
      <t>3m*15m*6m</t>
    </r>
  </si>
  <si>
    <t>拆除重建老港河李庄东桥</t>
  </si>
  <si>
    <t>马庄村</t>
  </si>
  <si>
    <t>拆除重建老港河小郑庄东桥</t>
  </si>
  <si>
    <r>
      <rPr>
        <sz val="12"/>
        <rFont val="方正仿宋_GBK"/>
        <charset val="134"/>
      </rPr>
      <t>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座跨数、跨度、桥面宽为</t>
    </r>
    <r>
      <rPr>
        <sz val="12"/>
        <rFont val="Times New Roman"/>
        <charset val="134"/>
      </rPr>
      <t>1m*6m*6m</t>
    </r>
  </si>
  <si>
    <t>拆除重建大郑庄西桥</t>
  </si>
  <si>
    <t>拆除重建杜庄东桥</t>
  </si>
  <si>
    <t>徐双楼村</t>
  </si>
  <si>
    <r>
      <rPr>
        <sz val="12"/>
        <rFont val="方正仿宋_GBK"/>
        <charset val="134"/>
      </rPr>
      <t>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座跨数、跨度、桥面宽为</t>
    </r>
    <r>
      <rPr>
        <sz val="12"/>
        <rFont val="Times New Roman"/>
        <charset val="134"/>
      </rPr>
      <t>1m*5m*6m</t>
    </r>
  </si>
  <si>
    <t>拆除重建杜庄西北桥</t>
  </si>
  <si>
    <r>
      <rPr>
        <sz val="12"/>
        <rFont val="方正仿宋_GBK"/>
        <charset val="134"/>
      </rPr>
      <t>重建桥涵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座跨数、跨度、桥面宽为</t>
    </r>
    <r>
      <rPr>
        <sz val="12"/>
        <rFont val="Times New Roman"/>
        <charset val="134"/>
      </rPr>
      <t>1m*4m*6m</t>
    </r>
  </si>
  <si>
    <r>
      <rPr>
        <sz val="12"/>
        <rFont val="方正仿宋_GBK"/>
        <charset val="134"/>
      </rPr>
      <t>孙圩子镇马周路至省道</t>
    </r>
    <r>
      <rPr>
        <sz val="12"/>
        <rFont val="Times New Roman"/>
        <charset val="134"/>
      </rPr>
      <t>101</t>
    </r>
    <r>
      <rPr>
        <sz val="12"/>
        <rFont val="方正仿宋_GBK"/>
        <charset val="134"/>
      </rPr>
      <t>段道路及排水沟</t>
    </r>
  </si>
  <si>
    <r>
      <rPr>
        <sz val="12"/>
        <rFont val="方正仿宋_GBK"/>
        <charset val="134"/>
      </rPr>
      <t>孙圩子镇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张康</t>
    </r>
  </si>
  <si>
    <r>
      <rPr>
        <sz val="12"/>
        <rFont val="方正仿宋_GBK"/>
        <charset val="134"/>
      </rPr>
      <t>改建马周路至省道</t>
    </r>
    <r>
      <rPr>
        <sz val="12"/>
        <rFont val="Times New Roman"/>
        <charset val="134"/>
      </rPr>
      <t>101</t>
    </r>
    <r>
      <rPr>
        <sz val="12"/>
        <rFont val="方正仿宋_GBK"/>
        <charset val="134"/>
      </rPr>
      <t>段水泥路面，宽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米、厚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厘米、垫层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厘米、长</t>
    </r>
    <r>
      <rPr>
        <sz val="12"/>
        <rFont val="Times New Roman"/>
        <charset val="134"/>
      </rPr>
      <t>3.5</t>
    </r>
    <r>
      <rPr>
        <sz val="12"/>
        <rFont val="方正仿宋_GBK"/>
        <charset val="134"/>
      </rPr>
      <t>公里；新建涵管下水道</t>
    </r>
    <r>
      <rPr>
        <sz val="12"/>
        <rFont val="Times New Roman"/>
        <charset val="134"/>
      </rPr>
      <t>0.4</t>
    </r>
    <r>
      <rPr>
        <sz val="12"/>
        <rFont val="方正仿宋_GBK"/>
        <charset val="134"/>
      </rPr>
      <t>公里及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个入水口</t>
    </r>
  </si>
  <si>
    <r>
      <rPr>
        <sz val="12"/>
        <rFont val="方正仿宋_GBK"/>
        <charset val="134"/>
      </rPr>
      <t>建成马周路至省道</t>
    </r>
    <r>
      <rPr>
        <sz val="12"/>
        <rFont val="Times New Roman"/>
        <charset val="134"/>
      </rPr>
      <t>101</t>
    </r>
    <r>
      <rPr>
        <sz val="12"/>
        <rFont val="方正仿宋_GBK"/>
        <charset val="134"/>
      </rPr>
      <t>段水泥路面，宽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米、厚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厘米、垫层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厘米、长</t>
    </r>
    <r>
      <rPr>
        <sz val="12"/>
        <rFont val="Times New Roman"/>
        <charset val="134"/>
      </rPr>
      <t>3.5</t>
    </r>
    <r>
      <rPr>
        <sz val="12"/>
        <rFont val="方正仿宋_GBK"/>
        <charset val="134"/>
      </rPr>
      <t>公里；新建涵管下水道</t>
    </r>
    <r>
      <rPr>
        <sz val="12"/>
        <rFont val="Times New Roman"/>
        <charset val="134"/>
      </rPr>
      <t>0.4</t>
    </r>
    <r>
      <rPr>
        <sz val="12"/>
        <rFont val="方正仿宋_GBK"/>
        <charset val="134"/>
      </rPr>
      <t>公里及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个入水口</t>
    </r>
  </si>
  <si>
    <t>建成后极大改善港河、马庄、周圩三个脱贫村群众的出行。提升人口外出务工出行便捷。</t>
  </si>
  <si>
    <t>以改建道路的形式，为贫困户长久可持续发展提供便利</t>
  </si>
  <si>
    <t>孙圩子镇马庄村葡萄园至神树路口道路硬化项目</t>
  </si>
  <si>
    <t>神树路口至马庄葡萄园路口长2350米、宽5-6米，厚度20厘米；附带排水沟上口3米、下口1米</t>
  </si>
  <si>
    <r>
      <rPr>
        <sz val="12"/>
        <rFont val="方正仿宋_GBK"/>
        <charset val="134"/>
      </rPr>
      <t>神树路口至马庄葡萄园路口长</t>
    </r>
    <r>
      <rPr>
        <sz val="12"/>
        <rFont val="Times New Roman"/>
        <charset val="134"/>
      </rPr>
      <t>2350</t>
    </r>
    <r>
      <rPr>
        <sz val="12"/>
        <rFont val="方正仿宋_GBK"/>
        <charset val="134"/>
      </rPr>
      <t>米、宽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米，厚度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厘米、垫层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厘米；附带排水沟上口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米、下口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米</t>
    </r>
  </si>
  <si>
    <t>项目申报、实施过程务工和监督、竣工后受益</t>
  </si>
  <si>
    <t>以道路建设的形式，改善村内基础设施条件，提升脱贫人口出行水平</t>
  </si>
  <si>
    <r>
      <rPr>
        <sz val="12"/>
        <rFont val="方正仿宋_GBK"/>
        <charset val="134"/>
      </rPr>
      <t>孙圩子镇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道路商砼、石子采购项目</t>
    </r>
  </si>
  <si>
    <t>孙圩子、程蒋山、王庄、徐双楼、港河、马庄、丁楼、徐里、周圩、侯楼等</t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</si>
  <si>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9000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5000</t>
    </r>
    <r>
      <rPr>
        <sz val="12"/>
        <rFont val="方正仿宋_GBK"/>
        <charset val="134"/>
      </rPr>
      <t>立方米用于进村入户道路改建，建设道路长约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公里。</t>
    </r>
  </si>
  <si>
    <r>
      <rPr>
        <sz val="12"/>
        <rFont val="方正仿宋_GBK"/>
        <charset val="134"/>
      </rPr>
      <t>建成道路不少于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公里，改善脱贫人口生产生活设施条件，提升村内基础设施水平</t>
    </r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</si>
  <si>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9000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5000</t>
    </r>
    <r>
      <rPr>
        <sz val="12"/>
        <rFont val="方正仿宋_GBK"/>
        <charset val="134"/>
      </rPr>
      <t>立方米用于进村入户道路建设</t>
    </r>
  </si>
  <si>
    <t>萧县农村公路危桥改造工程</t>
  </si>
  <si>
    <t>县交通运输局
胡传伦</t>
  </si>
  <si>
    <t>程蒋山村（蒋陈庄自然村）</t>
  </si>
  <si>
    <r>
      <rPr>
        <sz val="12"/>
        <rFont val="方正仿宋_GBK"/>
        <charset val="134"/>
      </rPr>
      <t>实施危桥改造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</t>
    </r>
  </si>
  <si>
    <r>
      <rPr>
        <sz val="12"/>
        <rFont val="方正仿宋_GBK"/>
        <charset val="134"/>
      </rPr>
      <t>实施危桥改造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座桥梁</t>
    </r>
  </si>
  <si>
    <t>完善农村基础设施建设条件，提升群众满意度</t>
  </si>
  <si>
    <t>以改基础设施的形式，带动群众务工并增加收入，为群众长久可持续发展提供便利</t>
  </si>
  <si>
    <t>（二）人居环境整治</t>
  </si>
  <si>
    <t>人居环境整治（农村污水治理）</t>
  </si>
  <si>
    <t>萧县农村黑臭水体综合整治项目</t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</si>
  <si>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处农村黑臭水体综合整治，包括清淤、岸坡整治、截污治污等。</t>
    </r>
  </si>
  <si>
    <t>完成1处农村黑臭水体综合整治，包括清淤、岸坡整治、截污治污等。有效提升农村人居环境</t>
  </si>
  <si>
    <r>
      <rPr>
        <sz val="12"/>
        <rFont val="方正仿宋_GBK"/>
        <charset val="134"/>
      </rPr>
      <t>完成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处农村黑臭水体治理，有效提升农村人居环境</t>
    </r>
  </si>
  <si>
    <r>
      <rPr>
        <sz val="12"/>
        <rFont val="仿宋"/>
        <charset val="134"/>
      </rPr>
      <t>项目申报、实施过程监督、竣工后项目所在地受益</t>
    </r>
  </si>
  <si>
    <r>
      <rPr>
        <sz val="12"/>
        <rFont val="仿宋"/>
        <charset val="134"/>
      </rPr>
      <t>改善村内基础设施条件，提升脱贫人口生活设施水平</t>
    </r>
  </si>
  <si>
    <t>四、就业项目</t>
  </si>
  <si>
    <r>
      <rPr>
        <sz val="12"/>
        <rFont val="方正仿宋_GBK"/>
        <charset val="134"/>
      </rPr>
      <t>脱贫劳动者交通费补助项目</t>
    </r>
  </si>
  <si>
    <r>
      <rPr>
        <sz val="12"/>
        <rFont val="方正仿宋_GBK"/>
        <charset val="134"/>
      </rPr>
      <t>新建</t>
    </r>
  </si>
  <si>
    <r>
      <rPr>
        <sz val="12"/>
        <rFont val="方正仿宋_GBK"/>
        <charset val="134"/>
      </rPr>
      <t>县人力资源社会保障局</t>
    </r>
  </si>
  <si>
    <r>
      <rPr>
        <sz val="12"/>
        <rFont val="方正仿宋_GBK"/>
        <charset val="134"/>
      </rPr>
      <t>县人力资源社会保障局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赵春云</t>
    </r>
  </si>
  <si>
    <r>
      <rPr>
        <sz val="12"/>
        <rFont val="方正仿宋_GBK"/>
        <charset val="134"/>
      </rPr>
      <t>各乡镇</t>
    </r>
  </si>
  <si>
    <r>
      <rPr>
        <sz val="12"/>
        <rFont val="方正仿宋_GBK"/>
        <charset val="134"/>
      </rPr>
      <t>按照每人</t>
    </r>
    <r>
      <rPr>
        <sz val="12"/>
        <rFont val="Times New Roman"/>
        <charset val="134"/>
      </rPr>
      <t>300-500</t>
    </r>
    <r>
      <rPr>
        <sz val="12"/>
        <rFont val="方正仿宋_GBK"/>
        <charset val="134"/>
      </rPr>
      <t>元标准，计划对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名跨省就业的脱贫劳动者安排一次性交通补助</t>
    </r>
  </si>
  <si>
    <r>
      <rPr>
        <sz val="12"/>
        <rFont val="方正仿宋_GBK"/>
        <charset val="134"/>
      </rPr>
      <t>计划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年底前补助脱贫劳动者交通补助</t>
    </r>
    <r>
      <rPr>
        <sz val="12"/>
        <rFont val="Times New Roman"/>
        <charset val="134"/>
      </rPr>
      <t>9000</t>
    </r>
    <r>
      <rPr>
        <sz val="12"/>
        <rFont val="方正仿宋_GBK"/>
        <charset val="134"/>
      </rPr>
      <t>人</t>
    </r>
  </si>
  <si>
    <r>
      <rPr>
        <sz val="12"/>
        <rFont val="方正仿宋_GBK"/>
        <charset val="134"/>
      </rPr>
      <t>享受脱贫劳动者交通补助人数</t>
    </r>
    <r>
      <rPr>
        <sz val="12"/>
        <rFont val="Times New Roman"/>
        <charset val="134"/>
      </rPr>
      <t>≥9000</t>
    </r>
    <r>
      <rPr>
        <sz val="12"/>
        <rFont val="方正仿宋_GBK"/>
        <charset val="134"/>
      </rPr>
      <t>人</t>
    </r>
  </si>
  <si>
    <r>
      <rPr>
        <sz val="12"/>
        <rFont val="方正仿宋_GBK"/>
        <charset val="134"/>
      </rPr>
      <t>项目申报、实施过程监督、务工带动增收</t>
    </r>
  </si>
  <si>
    <r>
      <rPr>
        <sz val="12"/>
        <rFont val="方正仿宋_GBK"/>
        <charset val="134"/>
      </rPr>
      <t>以提供交通补助的形式，激发脱贫户内生动力</t>
    </r>
  </si>
  <si>
    <t>各乡镇</t>
  </si>
  <si>
    <r>
      <rPr>
        <sz val="12"/>
        <rFont val="方正仿宋_GBK"/>
        <charset val="134"/>
      </rPr>
      <t>开发保洁、保安、河道巡护员、环境监督员、村部保洁员和扶贫互助岗等基层基础辅助性公益岗位</t>
    </r>
    <r>
      <rPr>
        <sz val="12"/>
        <rFont val="Times New Roman"/>
        <charset val="134"/>
      </rPr>
      <t>4800</t>
    </r>
    <r>
      <rPr>
        <sz val="12"/>
        <rFont val="方正仿宋_GBK"/>
        <charset val="134"/>
      </rPr>
      <t>个</t>
    </r>
  </si>
  <si>
    <r>
      <rPr>
        <sz val="12"/>
        <rFont val="方正仿宋_GBK"/>
        <charset val="134"/>
      </rPr>
      <t>计划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年底前保持基层基础辅助性公益岗位</t>
    </r>
    <r>
      <rPr>
        <sz val="12"/>
        <rFont val="Times New Roman"/>
        <charset val="134"/>
      </rPr>
      <t>4800</t>
    </r>
    <r>
      <rPr>
        <sz val="12"/>
        <rFont val="方正仿宋_GBK"/>
        <charset val="134"/>
      </rPr>
      <t>个</t>
    </r>
  </si>
  <si>
    <r>
      <rPr>
        <sz val="12"/>
        <rFont val="方正仿宋_GBK"/>
        <charset val="134"/>
      </rPr>
      <t>享受公益性岗位补贴人次数</t>
    </r>
    <r>
      <rPr>
        <sz val="12"/>
        <rFont val="Times New Roman"/>
        <charset val="134"/>
      </rPr>
      <t>≥4800</t>
    </r>
    <r>
      <rPr>
        <sz val="12"/>
        <rFont val="方正仿宋_GBK"/>
        <charset val="134"/>
      </rPr>
      <t>人</t>
    </r>
  </si>
  <si>
    <t>项目申报、实施过程监督、务工带动增收</t>
  </si>
  <si>
    <r>
      <rPr>
        <sz val="12"/>
        <rFont val="方正仿宋_GBK"/>
        <charset val="134"/>
      </rPr>
      <t>以提供就业岗位的形式，人均年增收</t>
    </r>
    <r>
      <rPr>
        <sz val="12"/>
        <rFont val="Times New Roman"/>
        <charset val="134"/>
      </rPr>
      <t>7200</t>
    </r>
    <r>
      <rPr>
        <sz val="12"/>
        <rFont val="方正仿宋_GBK"/>
        <charset val="134"/>
      </rPr>
      <t>元以上。增加脱贫户收入发同时，有效激发脱贫户内生动力</t>
    </r>
  </si>
  <si>
    <t>五、巩固三保障成果</t>
  </si>
  <si>
    <t>教育（享受“雨露计划”职业教育资助</t>
  </si>
  <si>
    <t>雨露计划</t>
  </si>
  <si>
    <r>
      <rPr>
        <sz val="12"/>
        <rFont val="方正仿宋_GBK"/>
        <charset val="134"/>
      </rPr>
      <t>县教育体育局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杜尚训</t>
    </r>
  </si>
  <si>
    <r>
      <rPr>
        <sz val="11"/>
        <rFont val="方正仿宋_GBK"/>
        <charset val="134"/>
      </rPr>
      <t>按照每学期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人的标准，对符合条件的脱贫户（含监测对象）家庭子女落实中高职教育资助</t>
    </r>
  </si>
  <si>
    <r>
      <rPr>
        <sz val="12"/>
        <rFont val="方正仿宋_GBK"/>
        <charset val="134"/>
      </rPr>
      <t>资助脱贫户（含监测对象）家庭子女人数</t>
    </r>
    <r>
      <rPr>
        <sz val="12"/>
        <rFont val="Times New Roman"/>
        <charset val="134"/>
      </rPr>
      <t>2700</t>
    </r>
    <r>
      <rPr>
        <sz val="12"/>
        <rFont val="方正仿宋_GBK"/>
        <charset val="134"/>
      </rPr>
      <t>人</t>
    </r>
  </si>
  <si>
    <t>项目申报、实施过程监督、贫困家庭子女直接受益</t>
  </si>
  <si>
    <t>以教育补贴的形式，减轻脱贫户（含监测对象）家庭教育支出负担</t>
  </si>
  <si>
    <t>六、项目管理费</t>
  </si>
  <si>
    <t>有关单位、有关乡镇</t>
  </si>
  <si>
    <t>用于项目前期设计、实施过程监督、竣工验收，竣工审计等</t>
  </si>
  <si>
    <t>在到县衔接资金中，按照不超过1%资金比例要求，提取项目管理费，提升项目实施全过程管理水平</t>
  </si>
  <si>
    <t>列支项目管理费占到县衔接资金的比例≤1%</t>
  </si>
  <si>
    <t>参与项目申报、实施过程监督、完成后受益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</si>
</sst>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);[Red]\(0.0000\)"/>
    <numFmt numFmtId="178" formatCode="0.000_ "/>
    <numFmt numFmtId="179" formatCode="0_ "/>
    <numFmt numFmtId="180" formatCode="0_);[Red]\(0\)"/>
  </numFmts>
  <fonts count="5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方正黑体_GBK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28"/>
      <name val="方正小标宋_GBK"/>
      <charset val="134"/>
    </font>
    <font>
      <sz val="28"/>
      <name val="Times New Roman"/>
      <charset val="134"/>
    </font>
    <font>
      <b/>
      <sz val="11"/>
      <name val="方正黑体_GBK"/>
      <charset val="134"/>
    </font>
    <font>
      <sz val="12"/>
      <name val="方正黑体_GBK"/>
      <charset val="134"/>
    </font>
    <font>
      <b/>
      <sz val="12"/>
      <name val="方正黑体_GBK"/>
      <charset val="134"/>
    </font>
    <font>
      <b/>
      <sz val="12"/>
      <name val="楷体"/>
      <charset val="134"/>
    </font>
    <font>
      <sz val="12"/>
      <name val="仿宋"/>
      <charset val="134"/>
    </font>
    <font>
      <sz val="12"/>
      <name val="黑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2"/>
      <name val="方正楷体_GBK"/>
      <charset val="134"/>
    </font>
    <font>
      <sz val="12"/>
      <color indexed="8"/>
      <name val="方正仿宋_GBK"/>
      <charset val="134"/>
    </font>
    <font>
      <b/>
      <sz val="12"/>
      <name val="Times New Roman"/>
      <charset val="0"/>
    </font>
    <font>
      <sz val="11"/>
      <name val="方正仿宋_GBK"/>
      <charset val="134"/>
    </font>
    <font>
      <sz val="12"/>
      <name val="Times New Roman"/>
      <charset val="0"/>
    </font>
    <font>
      <b/>
      <sz val="12"/>
      <color rgb="FFFF0000"/>
      <name val="Times New Roman"/>
      <charset val="134"/>
    </font>
    <font>
      <sz val="12"/>
      <color theme="1"/>
      <name val="方正仿宋_GBK"/>
      <charset val="134"/>
    </font>
    <font>
      <sz val="28"/>
      <name val="方正黑体_GBK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0" fillId="1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>
      <protection locked="0"/>
    </xf>
    <xf numFmtId="0" fontId="39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33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>
      <protection locked="0"/>
    </xf>
    <xf numFmtId="0" fontId="31" fillId="0" borderId="0" applyNumberForma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23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0" borderId="21" applyNumberFormat="0" applyAlignment="0" applyProtection="0">
      <alignment vertical="center"/>
    </xf>
    <xf numFmtId="0" fontId="38" fillId="10" borderId="22" applyNumberFormat="0" applyAlignment="0" applyProtection="0">
      <alignment vertical="center"/>
    </xf>
    <xf numFmtId="0" fontId="47" fillId="21" borderId="24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8" fillId="0" borderId="0">
      <protection locked="0"/>
    </xf>
    <xf numFmtId="0" fontId="48" fillId="0" borderId="25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8" fillId="0" borderId="0">
      <protection locked="0"/>
    </xf>
    <xf numFmtId="0" fontId="30" fillId="14" borderId="0" applyNumberFormat="0" applyBorder="0" applyAlignment="0" applyProtection="0">
      <alignment vertical="center"/>
    </xf>
    <xf numFmtId="0" fontId="33" fillId="0" borderId="0">
      <protection locked="0"/>
    </xf>
    <xf numFmtId="0" fontId="30" fillId="3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0" borderId="0">
      <protection locked="0"/>
    </xf>
    <xf numFmtId="0" fontId="36" fillId="32" borderId="0" applyNumberFormat="0" applyBorder="0" applyAlignment="0" applyProtection="0">
      <alignment vertical="center"/>
    </xf>
    <xf numFmtId="0" fontId="8" fillId="0" borderId="0">
      <protection locked="0"/>
    </xf>
    <xf numFmtId="0" fontId="33" fillId="0" borderId="0">
      <protection locked="0"/>
    </xf>
    <xf numFmtId="0" fontId="29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protection locked="0"/>
    </xf>
    <xf numFmtId="0" fontId="0" fillId="0" borderId="0">
      <alignment vertical="center"/>
    </xf>
    <xf numFmtId="0" fontId="8" fillId="0" borderId="0">
      <protection locked="0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58" applyNumberFormat="1" applyFont="1" applyFill="1" applyBorder="1" applyAlignment="1" applyProtection="1">
      <alignment horizontal="center" vertical="center" wrapText="1"/>
    </xf>
    <xf numFmtId="0" fontId="12" fillId="0" borderId="0" xfId="5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 applyProtection="1">
      <alignment horizontal="center" vertical="center" wrapText="1"/>
    </xf>
    <xf numFmtId="176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  <protection locked="0"/>
    </xf>
    <xf numFmtId="0" fontId="13" fillId="0" borderId="1" xfId="58" applyFont="1" applyFill="1" applyBorder="1" applyAlignment="1" applyProtection="1">
      <alignment horizontal="center" vertical="center" wrapText="1"/>
    </xf>
    <xf numFmtId="176" fontId="13" fillId="0" borderId="1" xfId="58" applyNumberFormat="1" applyFont="1" applyFill="1" applyBorder="1" applyAlignment="1" applyProtection="1">
      <alignment horizontal="center" vertical="center" wrapText="1"/>
    </xf>
    <xf numFmtId="0" fontId="13" fillId="0" borderId="1" xfId="58" applyFont="1" applyFill="1" applyBorder="1" applyAlignment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58" applyFont="1" applyFill="1" applyBorder="1" applyAlignment="1" applyProtection="1">
      <alignment horizontal="center" vertical="center" wrapText="1"/>
    </xf>
    <xf numFmtId="0" fontId="5" fillId="0" borderId="1" xfId="58" applyFont="1" applyFill="1" applyBorder="1" applyAlignment="1" applyProtection="1">
      <alignment horizontal="center" vertical="center" wrapText="1"/>
    </xf>
    <xf numFmtId="176" fontId="5" fillId="0" borderId="1" xfId="58" applyNumberFormat="1" applyFont="1" applyFill="1" applyBorder="1" applyAlignment="1" applyProtection="1">
      <alignment horizontal="center" vertical="center" wrapText="1"/>
    </xf>
    <xf numFmtId="0" fontId="15" fillId="0" borderId="1" xfId="58" applyFont="1" applyFill="1" applyBorder="1" applyAlignment="1">
      <alignment horizontal="center" vertical="center" wrapText="1"/>
      <protection locked="0"/>
    </xf>
    <xf numFmtId="0" fontId="15" fillId="0" borderId="1" xfId="58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 applyProtection="1">
      <alignment horizontal="center" vertical="center" wrapText="1"/>
    </xf>
    <xf numFmtId="0" fontId="16" fillId="0" borderId="2" xfId="6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 applyProtection="1">
      <alignment horizontal="center" vertical="center" wrapText="1"/>
    </xf>
    <xf numFmtId="0" fontId="18" fillId="0" borderId="2" xfId="61" applyFont="1" applyFill="1" applyBorder="1" applyAlignment="1" applyProtection="1">
      <alignment horizontal="center" vertical="center" wrapText="1"/>
    </xf>
    <xf numFmtId="0" fontId="19" fillId="0" borderId="1" xfId="6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71" applyFont="1" applyFill="1" applyBorder="1" applyAlignment="1">
      <alignment horizontal="center" vertical="center" wrapText="1"/>
    </xf>
    <xf numFmtId="0" fontId="20" fillId="0" borderId="1" xfId="39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58" applyFont="1" applyFill="1" applyBorder="1" applyAlignment="1" applyProtection="1">
      <alignment horizontal="center" vertical="center" wrapText="1"/>
    </xf>
    <xf numFmtId="0" fontId="20" fillId="0" borderId="1" xfId="34" applyFont="1" applyFill="1" applyBorder="1" applyAlignment="1" applyProtection="1">
      <alignment horizontal="center" vertical="center" wrapText="1"/>
    </xf>
    <xf numFmtId="0" fontId="19" fillId="0" borderId="1" xfId="34" applyFont="1" applyFill="1" applyBorder="1" applyAlignment="1" applyProtection="1">
      <alignment horizontal="center" vertical="center" wrapText="1"/>
    </xf>
    <xf numFmtId="0" fontId="20" fillId="0" borderId="1" xfId="62" applyFont="1" applyFill="1" applyBorder="1" applyAlignment="1" applyProtection="1">
      <alignment horizontal="center" vertical="center" wrapText="1"/>
    </xf>
    <xf numFmtId="0" fontId="20" fillId="0" borderId="1" xfId="58" applyFont="1" applyFill="1" applyBorder="1" applyAlignment="1" applyProtection="1">
      <alignment horizontal="center" vertical="center" wrapText="1"/>
    </xf>
    <xf numFmtId="49" fontId="12" fillId="0" borderId="0" xfId="58" applyNumberFormat="1" applyFont="1" applyFill="1" applyBorder="1" applyAlignment="1" applyProtection="1">
      <alignment horizontal="center" vertical="center" wrapText="1"/>
    </xf>
    <xf numFmtId="49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34" applyNumberFormat="1" applyFont="1" applyFill="1" applyBorder="1" applyAlignment="1" applyProtection="1">
      <alignment horizontal="center" vertical="center" wrapText="1"/>
    </xf>
    <xf numFmtId="49" fontId="13" fillId="0" borderId="1" xfId="58" applyNumberFormat="1" applyFont="1" applyFill="1" applyBorder="1" applyAlignment="1" applyProtection="1">
      <alignment horizontal="center" vertical="center" wrapText="1"/>
    </xf>
    <xf numFmtId="0" fontId="5" fillId="0" borderId="1" xfId="58" applyNumberFormat="1" applyFont="1" applyFill="1" applyBorder="1" applyAlignment="1" applyProtection="1">
      <alignment horizontal="center" vertical="center" wrapText="1"/>
    </xf>
    <xf numFmtId="49" fontId="5" fillId="0" borderId="1" xfId="58" applyNumberFormat="1" applyFont="1" applyFill="1" applyBorder="1" applyAlignment="1" applyProtection="1">
      <alignment horizontal="center" vertical="center" wrapText="1"/>
    </xf>
    <xf numFmtId="0" fontId="15" fillId="0" borderId="1" xfId="34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64" applyNumberFormat="1" applyFont="1" applyFill="1" applyBorder="1" applyAlignment="1" applyProtection="1">
      <alignment horizontal="center" vertical="center" wrapText="1"/>
    </xf>
    <xf numFmtId="0" fontId="17" fillId="0" borderId="1" xfId="64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0" borderId="1" xfId="64" applyNumberFormat="1" applyFont="1" applyFill="1" applyBorder="1" applyAlignment="1" applyProtection="1">
      <alignment horizontal="center" vertical="center" wrapText="1"/>
    </xf>
    <xf numFmtId="0" fontId="5" fillId="0" borderId="1" xfId="61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78" fontId="19" fillId="0" borderId="1" xfId="34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34" applyNumberFormat="1" applyFont="1" applyFill="1" applyBorder="1" applyAlignment="1" applyProtection="1">
      <alignment horizontal="center" vertical="center" wrapText="1"/>
    </xf>
    <xf numFmtId="178" fontId="20" fillId="0" borderId="1" xfId="34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" fillId="0" borderId="1" xfId="34" applyNumberFormat="1" applyFont="1" applyFill="1" applyBorder="1" applyAlignment="1" applyProtection="1">
      <alignment horizontal="center" vertical="center" wrapText="1"/>
    </xf>
    <xf numFmtId="0" fontId="4" fillId="0" borderId="1" xfId="34" applyFont="1" applyFill="1" applyBorder="1" applyAlignment="1" applyProtection="1">
      <alignment horizontal="center" vertical="center" wrapText="1"/>
    </xf>
    <xf numFmtId="0" fontId="5" fillId="0" borderId="1" xfId="34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9" fontId="12" fillId="0" borderId="0" xfId="58" applyNumberFormat="1" applyFont="1" applyFill="1" applyBorder="1" applyAlignment="1" applyProtection="1">
      <alignment horizontal="center" vertical="center" wrapText="1"/>
    </xf>
    <xf numFmtId="178" fontId="2" fillId="0" borderId="1" xfId="34" applyNumberFormat="1" applyFont="1" applyFill="1" applyBorder="1" applyAlignment="1" applyProtection="1">
      <alignment horizontal="center" vertical="center" wrapText="1"/>
    </xf>
    <xf numFmtId="178" fontId="15" fillId="0" borderId="1" xfId="34" applyNumberFormat="1" applyFont="1" applyFill="1" applyBorder="1" applyAlignment="1" applyProtection="1">
      <alignment horizontal="center" vertical="center" wrapText="1"/>
    </xf>
    <xf numFmtId="9" fontId="4" fillId="0" borderId="1" xfId="61" applyNumberFormat="1" applyFont="1" applyFill="1" applyBorder="1" applyAlignment="1" applyProtection="1">
      <alignment horizontal="center" vertical="center" wrapText="1"/>
    </xf>
    <xf numFmtId="179" fontId="4" fillId="0" borderId="1" xfId="61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1" xfId="71" applyFont="1" applyFill="1" applyBorder="1" applyAlignment="1">
      <alignment horizontal="center" vertical="center" wrapText="1" shrinkToFit="1"/>
    </xf>
    <xf numFmtId="179" fontId="4" fillId="0" borderId="1" xfId="71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 applyProtection="1">
      <alignment horizontal="center" vertical="center" wrapText="1"/>
    </xf>
    <xf numFmtId="179" fontId="6" fillId="0" borderId="1" xfId="61" applyNumberFormat="1" applyFont="1" applyFill="1" applyBorder="1" applyAlignment="1" applyProtection="1">
      <alignment horizontal="center" vertical="center" wrapText="1"/>
    </xf>
    <xf numFmtId="9" fontId="5" fillId="0" borderId="1" xfId="61" applyNumberFormat="1" applyFont="1" applyFill="1" applyBorder="1" applyAlignment="1" applyProtection="1">
      <alignment horizontal="center" vertical="center" wrapText="1"/>
    </xf>
    <xf numFmtId="179" fontId="5" fillId="0" borderId="1" xfId="61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1" xfId="34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9" fontId="4" fillId="0" borderId="3" xfId="61" applyNumberFormat="1" applyFont="1" applyFill="1" applyBorder="1" applyAlignment="1" applyProtection="1">
      <alignment horizontal="center" vertical="center" wrapText="1"/>
    </xf>
    <xf numFmtId="178" fontId="5" fillId="0" borderId="1" xfId="34" applyNumberFormat="1" applyFont="1" applyFill="1" applyBorder="1" applyAlignment="1" applyProtection="1">
      <alignment horizontal="center" vertical="center" wrapText="1"/>
    </xf>
    <xf numFmtId="180" fontId="5" fillId="0" borderId="1" xfId="60" applyNumberFormat="1" applyFont="1" applyFill="1" applyBorder="1" applyAlignment="1" applyProtection="1">
      <alignment horizontal="center" vertical="center" wrapText="1"/>
    </xf>
    <xf numFmtId="9" fontId="19" fillId="0" borderId="1" xfId="34" applyNumberFormat="1" applyFont="1" applyFill="1" applyBorder="1" applyAlignment="1" applyProtection="1">
      <alignment horizontal="center" vertical="center" wrapText="1"/>
    </xf>
    <xf numFmtId="9" fontId="5" fillId="0" borderId="1" xfId="34" applyNumberFormat="1" applyFont="1" applyFill="1" applyBorder="1" applyAlignment="1" applyProtection="1">
      <alignment horizontal="center" vertical="center" wrapText="1"/>
    </xf>
    <xf numFmtId="0" fontId="5" fillId="0" borderId="1" xfId="34" applyNumberFormat="1" applyFont="1" applyFill="1" applyBorder="1" applyAlignment="1" applyProtection="1">
      <alignment horizontal="center" vertical="center" wrapText="1"/>
    </xf>
    <xf numFmtId="180" fontId="4" fillId="0" borderId="1" xfId="6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9" fontId="4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34" applyFont="1" applyFill="1" applyBorder="1" applyAlignment="1" applyProtection="1">
      <alignment horizontal="center" vertical="center" wrapText="1"/>
    </xf>
    <xf numFmtId="9" fontId="2" fillId="0" borderId="1" xfId="58" applyNumberFormat="1" applyFont="1" applyFill="1" applyBorder="1" applyAlignment="1" applyProtection="1">
      <alignment horizontal="center" vertical="center" wrapText="1"/>
    </xf>
    <xf numFmtId="9" fontId="5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71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20" fillId="0" borderId="1" xfId="34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180" fontId="19" fillId="0" borderId="1" xfId="60" applyNumberFormat="1" applyFont="1" applyFill="1" applyBorder="1" applyAlignment="1" applyProtection="1">
      <alignment horizontal="center" vertical="center" wrapText="1"/>
    </xf>
    <xf numFmtId="180" fontId="20" fillId="0" borderId="1" xfId="60" applyNumberFormat="1" applyFont="1" applyFill="1" applyBorder="1" applyAlignment="1" applyProtection="1">
      <alignment horizontal="center" vertical="center" wrapText="1"/>
    </xf>
    <xf numFmtId="9" fontId="4" fillId="0" borderId="1" xfId="58" applyNumberFormat="1" applyFont="1" applyFill="1" applyBorder="1" applyAlignment="1" applyProtection="1">
      <alignment horizontal="center" vertical="center" wrapText="1"/>
    </xf>
    <xf numFmtId="9" fontId="20" fillId="0" borderId="1" xfId="58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 2 2 3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13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常规 2 13 5" xfId="43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10 2" xfId="56"/>
    <cellStyle name="60% - 强调文字颜色 6" xfId="57" builtinId="52"/>
    <cellStyle name="常规_附件1-5 2" xfId="58"/>
    <cellStyle name="常规 5" xfId="59"/>
    <cellStyle name="常规_Sheet1" xfId="60"/>
    <cellStyle name="常规 7" xfId="61"/>
    <cellStyle name="常规 2" xfId="62"/>
    <cellStyle name="常规 10 2 2 2 2" xfId="63"/>
    <cellStyle name="常规 3" xfId="64"/>
    <cellStyle name="常规 10 2 2 2 2 2" xfId="65"/>
    <cellStyle name="常规 4" xfId="66"/>
    <cellStyle name="常规 10 2 2 2 3" xfId="67"/>
    <cellStyle name="常规 10 2 2" xfId="68"/>
    <cellStyle name="常规 7 2 2" xfId="69"/>
    <cellStyle name="常规 2 13 6" xfId="70"/>
    <cellStyle name="常规 8" xfId="71"/>
    <cellStyle name="常规 7 6" xfId="72"/>
    <cellStyle name="常规 7 4" xfId="73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440690</xdr:colOff>
      <xdr:row>1</xdr:row>
      <xdr:rowOff>107950</xdr:rowOff>
    </xdr:from>
    <xdr:to>
      <xdr:col>1</xdr:col>
      <xdr:colOff>1561465</xdr:colOff>
      <xdr:row>2</xdr:row>
      <xdr:rowOff>87630</xdr:rowOff>
    </xdr:to>
    <xdr:sp>
      <xdr:nvSpPr>
        <xdr:cNvPr id="2" name=" "/>
        <xdr:cNvSpPr txBox="1"/>
      </xdr:nvSpPr>
      <xdr:spPr>
        <a:xfrm>
          <a:off x="916940" y="654050"/>
          <a:ext cx="1120775" cy="500380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400">
              <a:solidFill>
                <a:srgbClr val="000000"/>
              </a:solidFill>
              <a:latin typeface="方正黑体_GBK" panose="03000509000000000000" charset="-122"/>
              <a:ea typeface="方正黑体_GBK" panose="03000509000000000000" charset="-122"/>
            </a:rPr>
            <a:t>项目类型</a:t>
          </a:r>
          <a:endParaRPr lang="en-US" altLang="zh-CN" sz="1400">
            <a:solidFill>
              <a:srgbClr val="000000"/>
            </a:solidFill>
            <a:latin typeface="方正黑体_GBK" panose="03000509000000000000" charset="-122"/>
            <a:ea typeface="方正黑体_GBK" panose="03000509000000000000" charset="-122"/>
          </a:endParaRPr>
        </a:p>
      </xdr:txBody>
    </xdr:sp>
    <xdr:clientData/>
  </xdr:twoCellAnchor>
  <xdr:twoCellAnchor editAs="oneCell">
    <xdr:from>
      <xdr:col>1</xdr:col>
      <xdr:colOff>63500</xdr:colOff>
      <xdr:row>2</xdr:row>
      <xdr:rowOff>147320</xdr:rowOff>
    </xdr:from>
    <xdr:to>
      <xdr:col>1</xdr:col>
      <xdr:colOff>1080135</xdr:colOff>
      <xdr:row>2</xdr:row>
      <xdr:rowOff>469900</xdr:rowOff>
    </xdr:to>
    <xdr:sp>
      <xdr:nvSpPr>
        <xdr:cNvPr id="3" name=" "/>
        <xdr:cNvSpPr txBox="1"/>
      </xdr:nvSpPr>
      <xdr:spPr>
        <a:xfrm>
          <a:off x="539750" y="1214120"/>
          <a:ext cx="1016635" cy="322580"/>
        </a:xfrm>
        <a:prstGeom prst="rect">
          <a:avLst/>
        </a:prstGeom>
        <a:noFill/>
        <a:ln w="9525" cap="flat" cmpd="sng">
          <a:noFill/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400">
              <a:solidFill>
                <a:srgbClr val="000000"/>
              </a:solidFill>
              <a:latin typeface="方正黑体_GBK" panose="03000509000000000000" charset="-122"/>
              <a:ea typeface="方正黑体_GBK" panose="03000509000000000000" charset="-122"/>
            </a:rPr>
            <a:t>县直部门</a:t>
          </a:r>
          <a:endParaRPr lang="en-US" altLang="zh-CN" sz="1400">
            <a:solidFill>
              <a:srgbClr val="000000"/>
            </a:solidFill>
            <a:latin typeface="方正黑体_GBK" panose="03000509000000000000" charset="-122"/>
            <a:ea typeface="方正黑体_GBK" panose="03000509000000000000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0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C27" sqref="C27:D27"/>
    </sheetView>
  </sheetViews>
  <sheetFormatPr defaultColWidth="9" defaultRowHeight="15"/>
  <cols>
    <col min="1" max="1" width="6.25" style="130" customWidth="1"/>
    <col min="2" max="2" width="20.625" style="130" customWidth="1"/>
    <col min="3" max="3" width="8.5" style="130" customWidth="1"/>
    <col min="4" max="4" width="11.5" style="130" customWidth="1"/>
    <col min="5" max="5" width="23" style="130" customWidth="1"/>
    <col min="6" max="17" width="15.25" style="130" customWidth="1"/>
    <col min="18" max="16384" width="9" style="130"/>
  </cols>
  <sheetData>
    <row r="1" s="130" customFormat="1" ht="43" customHeight="1" spans="1:17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="131" customFormat="1" ht="41" customHeight="1" spans="1:17">
      <c r="A2" s="135" t="s">
        <v>1</v>
      </c>
      <c r="B2" s="136"/>
      <c r="C2" s="137" t="s">
        <v>2</v>
      </c>
      <c r="D2" s="138"/>
      <c r="E2" s="137" t="s">
        <v>3</v>
      </c>
      <c r="F2" s="137" t="s">
        <v>4</v>
      </c>
      <c r="G2" s="138"/>
      <c r="H2" s="137" t="s">
        <v>5</v>
      </c>
      <c r="I2" s="138"/>
      <c r="J2" s="137" t="s">
        <v>6</v>
      </c>
      <c r="K2" s="138"/>
      <c r="L2" s="137" t="s">
        <v>7</v>
      </c>
      <c r="M2" s="138"/>
      <c r="N2" s="137" t="s">
        <v>8</v>
      </c>
      <c r="O2" s="138"/>
      <c r="P2" s="137" t="s">
        <v>9</v>
      </c>
      <c r="Q2" s="162"/>
    </row>
    <row r="3" s="131" customFormat="1" ht="51" customHeight="1" spans="1:20">
      <c r="A3" s="139"/>
      <c r="B3" s="140"/>
      <c r="C3" s="141" t="s">
        <v>10</v>
      </c>
      <c r="D3" s="141" t="s">
        <v>11</v>
      </c>
      <c r="E3" s="141"/>
      <c r="F3" s="141" t="s">
        <v>10</v>
      </c>
      <c r="G3" s="141" t="s">
        <v>11</v>
      </c>
      <c r="H3" s="141" t="s">
        <v>10</v>
      </c>
      <c r="I3" s="141" t="s">
        <v>11</v>
      </c>
      <c r="J3" s="141" t="s">
        <v>10</v>
      </c>
      <c r="K3" s="141" t="s">
        <v>11</v>
      </c>
      <c r="L3" s="141" t="s">
        <v>10</v>
      </c>
      <c r="M3" s="141" t="s">
        <v>11</v>
      </c>
      <c r="N3" s="141" t="s">
        <v>10</v>
      </c>
      <c r="O3" s="141" t="s">
        <v>11</v>
      </c>
      <c r="P3" s="141" t="s">
        <v>10</v>
      </c>
      <c r="Q3" s="163" t="s">
        <v>11</v>
      </c>
      <c r="T3" s="132"/>
    </row>
    <row r="4" s="132" customFormat="1" ht="39" customHeight="1" spans="1:17">
      <c r="A4" s="142">
        <v>1</v>
      </c>
      <c r="B4" s="143" t="s">
        <v>12</v>
      </c>
      <c r="C4" s="144">
        <f>F4+F5+F6+F7+F8+H4+H5+H6+H7+H8</f>
        <v>341</v>
      </c>
      <c r="D4" s="144">
        <f>G4+G5+G6+G7+G8+I4+I5+I6+I7+I8</f>
        <v>101412.9453</v>
      </c>
      <c r="E4" s="145" t="s">
        <v>13</v>
      </c>
      <c r="F4" s="48">
        <v>36</v>
      </c>
      <c r="G4" s="48">
        <v>66692</v>
      </c>
      <c r="H4" s="48"/>
      <c r="I4" s="48"/>
      <c r="J4" s="48"/>
      <c r="K4" s="48"/>
      <c r="L4" s="48"/>
      <c r="M4" s="48"/>
      <c r="N4" s="48"/>
      <c r="O4" s="48"/>
      <c r="P4" s="48"/>
      <c r="Q4" s="164"/>
    </row>
    <row r="5" s="132" customFormat="1" ht="39" customHeight="1" spans="1:17">
      <c r="A5" s="146"/>
      <c r="B5" s="147"/>
      <c r="C5" s="148"/>
      <c r="D5" s="148"/>
      <c r="E5" s="145" t="s">
        <v>14</v>
      </c>
      <c r="F5" s="48">
        <v>271</v>
      </c>
      <c r="G5" s="48">
        <f>19261.75-311.4362+18.5915</f>
        <v>18968.9053</v>
      </c>
      <c r="H5" s="48"/>
      <c r="I5" s="48"/>
      <c r="J5" s="48"/>
      <c r="K5" s="48"/>
      <c r="L5" s="48"/>
      <c r="M5" s="48"/>
      <c r="N5" s="48"/>
      <c r="O5" s="48"/>
      <c r="P5" s="48"/>
      <c r="Q5" s="164"/>
    </row>
    <row r="6" s="132" customFormat="1" ht="39" customHeight="1" spans="1:17">
      <c r="A6" s="146"/>
      <c r="B6" s="147"/>
      <c r="C6" s="148"/>
      <c r="D6" s="148"/>
      <c r="E6" s="145" t="s">
        <v>15</v>
      </c>
      <c r="F6" s="48"/>
      <c r="G6" s="48"/>
      <c r="H6" s="48">
        <v>20</v>
      </c>
      <c r="I6" s="48">
        <v>8799.04</v>
      </c>
      <c r="J6" s="48"/>
      <c r="K6" s="48"/>
      <c r="L6" s="48"/>
      <c r="M6" s="48"/>
      <c r="N6" s="48"/>
      <c r="O6" s="48"/>
      <c r="P6" s="48"/>
      <c r="Q6" s="164"/>
    </row>
    <row r="7" s="132" customFormat="1" ht="39" customHeight="1" spans="1:17">
      <c r="A7" s="146"/>
      <c r="B7" s="147"/>
      <c r="C7" s="148"/>
      <c r="D7" s="148"/>
      <c r="E7" s="145" t="s">
        <v>16</v>
      </c>
      <c r="F7" s="48"/>
      <c r="G7" s="48"/>
      <c r="H7" s="48">
        <v>11</v>
      </c>
      <c r="I7" s="48">
        <v>2353</v>
      </c>
      <c r="J7" s="48"/>
      <c r="K7" s="48"/>
      <c r="L7" s="48"/>
      <c r="M7" s="48"/>
      <c r="N7" s="48"/>
      <c r="O7" s="48"/>
      <c r="P7" s="48"/>
      <c r="Q7" s="164"/>
    </row>
    <row r="8" s="132" customFormat="1" ht="39" customHeight="1" spans="1:17">
      <c r="A8" s="149"/>
      <c r="B8" s="147"/>
      <c r="C8" s="150"/>
      <c r="D8" s="150"/>
      <c r="E8" s="145" t="s">
        <v>17</v>
      </c>
      <c r="F8" s="48">
        <v>3</v>
      </c>
      <c r="G8" s="48">
        <v>4600</v>
      </c>
      <c r="H8" s="48"/>
      <c r="I8" s="48"/>
      <c r="J8" s="48"/>
      <c r="K8" s="48"/>
      <c r="L8" s="48"/>
      <c r="M8" s="48"/>
      <c r="N8" s="48"/>
      <c r="O8" s="48"/>
      <c r="P8" s="48"/>
      <c r="Q8" s="164"/>
    </row>
    <row r="9" s="132" customFormat="1" ht="40" customHeight="1" spans="1:17">
      <c r="A9" s="151">
        <v>2</v>
      </c>
      <c r="B9" s="152" t="s">
        <v>18</v>
      </c>
      <c r="C9" s="48">
        <f>F9+H9+J9+L9+N9+P9</f>
        <v>1</v>
      </c>
      <c r="D9" s="48">
        <f>G9+I9+K9+M9+O9+Q9</f>
        <v>2740</v>
      </c>
      <c r="E9" s="145" t="s">
        <v>14</v>
      </c>
      <c r="F9" s="48">
        <v>1</v>
      </c>
      <c r="G9" s="48">
        <v>2740</v>
      </c>
      <c r="H9" s="48"/>
      <c r="I9" s="48"/>
      <c r="J9" s="48"/>
      <c r="K9" s="48"/>
      <c r="L9" s="48"/>
      <c r="M9" s="48"/>
      <c r="N9" s="48"/>
      <c r="O9" s="48"/>
      <c r="P9" s="48"/>
      <c r="Q9" s="164"/>
    </row>
    <row r="10" s="132" customFormat="1" ht="40" customHeight="1" spans="1:17">
      <c r="A10" s="142">
        <v>3</v>
      </c>
      <c r="B10" s="143" t="s">
        <v>19</v>
      </c>
      <c r="C10" s="144">
        <f>F10+F11+F12+H10+H11+H12+J10+J11+J12+L10+L11+L12+N10+N11+N12+P10+P11+P12</f>
        <v>11</v>
      </c>
      <c r="D10" s="144">
        <f>G10+G11+G12+I10+I11+I12+K10+K11+K12+M10+M11+M12+O10+O11+O12+Q10+Q11+Q12</f>
        <v>4858.95</v>
      </c>
      <c r="E10" s="145" t="s">
        <v>16</v>
      </c>
      <c r="F10" s="48"/>
      <c r="G10" s="48"/>
      <c r="H10" s="48">
        <v>9</v>
      </c>
      <c r="I10" s="48">
        <v>4133.95</v>
      </c>
      <c r="J10" s="48"/>
      <c r="K10" s="48"/>
      <c r="L10" s="48"/>
      <c r="M10" s="48"/>
      <c r="N10" s="48"/>
      <c r="O10" s="48"/>
      <c r="P10" s="48"/>
      <c r="Q10" s="164"/>
    </row>
    <row r="11" s="132" customFormat="1" ht="40" customHeight="1" spans="1:17">
      <c r="A11" s="146"/>
      <c r="B11" s="147"/>
      <c r="C11" s="148"/>
      <c r="D11" s="148"/>
      <c r="E11" s="145" t="s">
        <v>14</v>
      </c>
      <c r="F11" s="48">
        <v>1</v>
      </c>
      <c r="G11" s="48">
        <v>550</v>
      </c>
      <c r="H11" s="48"/>
      <c r="I11" s="48"/>
      <c r="J11" s="48"/>
      <c r="K11" s="48"/>
      <c r="L11" s="48"/>
      <c r="M11" s="48"/>
      <c r="N11" s="48"/>
      <c r="O11" s="48"/>
      <c r="P11" s="48"/>
      <c r="Q11" s="164"/>
    </row>
    <row r="12" s="132" customFormat="1" ht="40" customHeight="1" spans="1:17">
      <c r="A12" s="146"/>
      <c r="B12" s="147"/>
      <c r="C12" s="148"/>
      <c r="D12" s="148"/>
      <c r="E12" s="145" t="s">
        <v>6</v>
      </c>
      <c r="F12" s="48"/>
      <c r="G12" s="48"/>
      <c r="H12" s="48"/>
      <c r="I12" s="48"/>
      <c r="J12" s="48">
        <v>1</v>
      </c>
      <c r="K12" s="48">
        <v>175</v>
      </c>
      <c r="L12" s="48"/>
      <c r="M12" s="48"/>
      <c r="N12" s="48"/>
      <c r="O12" s="48"/>
      <c r="P12" s="48"/>
      <c r="Q12" s="164"/>
    </row>
    <row r="13" s="132" customFormat="1" ht="40" customHeight="1" spans="1:17">
      <c r="A13" s="142">
        <v>4</v>
      </c>
      <c r="B13" s="143" t="s">
        <v>20</v>
      </c>
      <c r="C13" s="48">
        <f t="shared" ref="C13:C17" si="0">F13+H13+J13+L13+N13+P13</f>
        <v>50</v>
      </c>
      <c r="D13" s="48">
        <f>G13+I13+K13+M13+O13+Q13</f>
        <v>23100.4</v>
      </c>
      <c r="E13" s="145" t="s">
        <v>16</v>
      </c>
      <c r="F13" s="48"/>
      <c r="G13" s="48"/>
      <c r="H13" s="48">
        <v>50</v>
      </c>
      <c r="I13" s="48">
        <v>23100.4</v>
      </c>
      <c r="J13" s="48"/>
      <c r="L13" s="48"/>
      <c r="M13" s="48"/>
      <c r="N13" s="48"/>
      <c r="O13" s="48"/>
      <c r="P13" s="48"/>
      <c r="Q13" s="164"/>
    </row>
    <row r="14" s="132" customFormat="1" ht="51" customHeight="1" spans="1:17">
      <c r="A14" s="142">
        <v>5</v>
      </c>
      <c r="B14" s="143" t="s">
        <v>21</v>
      </c>
      <c r="C14" s="144">
        <f>F14+F15+H14+H15+J14+J15+L14+L15+N14+N15+P14+P15</f>
        <v>74</v>
      </c>
      <c r="D14" s="144">
        <f>G14+G15+I14+I15+K14+K15+M14+M15+O14+O15+Q14+Q15</f>
        <v>6055</v>
      </c>
      <c r="E14" s="145" t="s">
        <v>22</v>
      </c>
      <c r="F14" s="48"/>
      <c r="G14" s="48"/>
      <c r="H14" s="48">
        <v>73</v>
      </c>
      <c r="I14" s="48">
        <v>4763</v>
      </c>
      <c r="J14" s="48"/>
      <c r="K14" s="48"/>
      <c r="L14" s="48"/>
      <c r="M14" s="48"/>
      <c r="N14" s="48"/>
      <c r="O14" s="48"/>
      <c r="P14" s="48"/>
      <c r="Q14" s="164"/>
    </row>
    <row r="15" s="132" customFormat="1" ht="42" customHeight="1" spans="1:17">
      <c r="A15" s="149"/>
      <c r="B15" s="153"/>
      <c r="C15" s="150"/>
      <c r="D15" s="150"/>
      <c r="E15" s="145" t="s">
        <v>23</v>
      </c>
      <c r="F15" s="48"/>
      <c r="G15" s="48"/>
      <c r="H15" s="48">
        <v>1</v>
      </c>
      <c r="I15" s="48">
        <v>1292</v>
      </c>
      <c r="J15" s="48"/>
      <c r="K15" s="48"/>
      <c r="L15" s="48"/>
      <c r="M15" s="48"/>
      <c r="N15" s="48"/>
      <c r="O15" s="48"/>
      <c r="P15" s="48"/>
      <c r="Q15" s="164"/>
    </row>
    <row r="16" s="132" customFormat="1" ht="42" customHeight="1" spans="1:17">
      <c r="A16" s="151">
        <v>6</v>
      </c>
      <c r="B16" s="152" t="s">
        <v>24</v>
      </c>
      <c r="C16" s="48">
        <f t="shared" si="0"/>
        <v>1</v>
      </c>
      <c r="D16" s="48">
        <f>G16+I16+K16+M16+O16+Q16</f>
        <v>450</v>
      </c>
      <c r="E16" s="145" t="s">
        <v>25</v>
      </c>
      <c r="F16" s="48">
        <v>1</v>
      </c>
      <c r="G16" s="48">
        <v>450</v>
      </c>
      <c r="H16" s="48"/>
      <c r="I16" s="48"/>
      <c r="J16" s="48"/>
      <c r="K16" s="48"/>
      <c r="L16" s="48"/>
      <c r="M16" s="48"/>
      <c r="N16" s="48"/>
      <c r="O16" s="48"/>
      <c r="P16" s="48"/>
      <c r="Q16" s="164"/>
    </row>
    <row r="17" s="132" customFormat="1" ht="42" customHeight="1" spans="1:17">
      <c r="A17" s="151">
        <v>7</v>
      </c>
      <c r="B17" s="152" t="s">
        <v>26</v>
      </c>
      <c r="C17" s="48">
        <f t="shared" si="0"/>
        <v>1</v>
      </c>
      <c r="D17" s="48">
        <f>G17+I17+K17+M17+O17+Q17</f>
        <v>810</v>
      </c>
      <c r="E17" s="145" t="s">
        <v>8</v>
      </c>
      <c r="F17" s="48"/>
      <c r="G17" s="48"/>
      <c r="H17" s="48"/>
      <c r="I17" s="48"/>
      <c r="J17" s="48"/>
      <c r="K17" s="48"/>
      <c r="L17" s="48"/>
      <c r="M17" s="48"/>
      <c r="N17" s="48">
        <v>1</v>
      </c>
      <c r="O17" s="48">
        <v>810</v>
      </c>
      <c r="P17" s="48"/>
      <c r="Q17" s="164"/>
    </row>
    <row r="18" s="132" customFormat="1" ht="41" customHeight="1" spans="1:17">
      <c r="A18" s="142">
        <v>8</v>
      </c>
      <c r="B18" s="154" t="s">
        <v>27</v>
      </c>
      <c r="C18" s="144">
        <f>F18+F19+F20+H18+H19+H20+J18+J19+J20+L18+L19+L20+N18+N19+N20+P18+P19+P20</f>
        <v>3</v>
      </c>
      <c r="D18" s="144">
        <f>G18+G19+G20+I18+I19+I20+K18+K19+K20+M18+M19+M20+O18+O19+O20+Q18+Q19+Q20</f>
        <v>3800</v>
      </c>
      <c r="E18" s="145" t="s">
        <v>28</v>
      </c>
      <c r="F18" s="48"/>
      <c r="G18" s="48"/>
      <c r="H18" s="48"/>
      <c r="I18" s="48"/>
      <c r="J18" s="48"/>
      <c r="K18" s="48"/>
      <c r="L18" s="48">
        <v>1</v>
      </c>
      <c r="M18" s="66">
        <v>450</v>
      </c>
      <c r="N18" s="48"/>
      <c r="O18" s="48"/>
      <c r="P18" s="48"/>
      <c r="Q18" s="164"/>
    </row>
    <row r="19" s="132" customFormat="1" ht="41" customHeight="1" spans="1:17">
      <c r="A19" s="146"/>
      <c r="B19" s="155"/>
      <c r="C19" s="148"/>
      <c r="D19" s="148"/>
      <c r="E19" s="145" t="s">
        <v>29</v>
      </c>
      <c r="F19" s="48"/>
      <c r="G19" s="48"/>
      <c r="H19" s="48"/>
      <c r="I19" s="48"/>
      <c r="J19" s="48"/>
      <c r="K19" s="48"/>
      <c r="L19" s="48">
        <v>1</v>
      </c>
      <c r="M19" s="66">
        <v>150</v>
      </c>
      <c r="N19" s="48"/>
      <c r="O19" s="48"/>
      <c r="P19" s="48"/>
      <c r="Q19" s="164"/>
    </row>
    <row r="20" s="132" customFormat="1" ht="41" customHeight="1" spans="1:17">
      <c r="A20" s="149"/>
      <c r="B20" s="156"/>
      <c r="C20" s="148"/>
      <c r="D20" s="148"/>
      <c r="E20" s="145" t="s">
        <v>30</v>
      </c>
      <c r="F20" s="48"/>
      <c r="G20" s="48"/>
      <c r="H20" s="48"/>
      <c r="I20" s="48"/>
      <c r="J20" s="48"/>
      <c r="K20" s="48"/>
      <c r="L20" s="48">
        <v>1</v>
      </c>
      <c r="M20" s="66">
        <v>3200</v>
      </c>
      <c r="N20" s="48"/>
      <c r="O20" s="48"/>
      <c r="P20" s="48"/>
      <c r="Q20" s="164"/>
    </row>
    <row r="21" s="132" customFormat="1" ht="42" customHeight="1" spans="1:17">
      <c r="A21" s="151">
        <v>9</v>
      </c>
      <c r="B21" s="152" t="s">
        <v>31</v>
      </c>
      <c r="C21" s="48">
        <f t="shared" ref="C21:C27" si="1">F21+H21+J21+L21+N21+P21</f>
        <v>5</v>
      </c>
      <c r="D21" s="48">
        <f t="shared" ref="D21:D27" si="2">G21+I21+K21+M21+O21+Q21</f>
        <v>790</v>
      </c>
      <c r="E21" s="145" t="s">
        <v>13</v>
      </c>
      <c r="F21" s="48">
        <v>5</v>
      </c>
      <c r="G21" s="48">
        <v>790</v>
      </c>
      <c r="H21" s="48"/>
      <c r="I21" s="48"/>
      <c r="J21" s="48"/>
      <c r="K21" s="48"/>
      <c r="L21" s="48"/>
      <c r="M21" s="48"/>
      <c r="N21" s="48"/>
      <c r="O21" s="48"/>
      <c r="P21" s="48"/>
      <c r="Q21" s="164"/>
    </row>
    <row r="22" s="132" customFormat="1" ht="42" customHeight="1" spans="1:17">
      <c r="A22" s="142">
        <v>10</v>
      </c>
      <c r="B22" s="143" t="s">
        <v>32</v>
      </c>
      <c r="C22" s="144">
        <f>F22+F23+H22+H23+J22+J23+L22+L23+N22+N23+P22+P23</f>
        <v>2</v>
      </c>
      <c r="D22" s="144">
        <f>G22+G23+I22+I23+K22+K23+M22+M23+O22+O23+Q22+Q23</f>
        <v>300</v>
      </c>
      <c r="E22" s="145" t="s">
        <v>33</v>
      </c>
      <c r="F22" s="48">
        <v>1</v>
      </c>
      <c r="G22" s="48">
        <v>100</v>
      </c>
      <c r="H22" s="48"/>
      <c r="I22" s="48"/>
      <c r="J22" s="48"/>
      <c r="K22" s="48"/>
      <c r="L22" s="48"/>
      <c r="M22" s="48"/>
      <c r="N22" s="48"/>
      <c r="O22" s="48"/>
      <c r="P22" s="48"/>
      <c r="Q22" s="164"/>
    </row>
    <row r="23" s="132" customFormat="1" ht="42" customHeight="1" spans="1:17">
      <c r="A23" s="149"/>
      <c r="B23" s="153"/>
      <c r="C23" s="150"/>
      <c r="D23" s="150"/>
      <c r="E23" s="145" t="s">
        <v>16</v>
      </c>
      <c r="F23" s="48"/>
      <c r="G23" s="48"/>
      <c r="H23" s="48">
        <v>1</v>
      </c>
      <c r="I23" s="48">
        <v>200</v>
      </c>
      <c r="J23" s="48"/>
      <c r="K23" s="48"/>
      <c r="L23" s="48"/>
      <c r="M23" s="48"/>
      <c r="N23" s="48"/>
      <c r="O23" s="48"/>
      <c r="P23" s="48"/>
      <c r="Q23" s="164"/>
    </row>
    <row r="24" s="132" customFormat="1" ht="42" customHeight="1" spans="1:17">
      <c r="A24" s="151">
        <v>11</v>
      </c>
      <c r="B24" s="152" t="s">
        <v>34</v>
      </c>
      <c r="C24" s="48">
        <f t="shared" si="1"/>
        <v>1</v>
      </c>
      <c r="D24" s="48">
        <f t="shared" si="2"/>
        <v>6700</v>
      </c>
      <c r="E24" s="145" t="s">
        <v>15</v>
      </c>
      <c r="F24" s="48"/>
      <c r="G24" s="48"/>
      <c r="H24" s="48">
        <v>1</v>
      </c>
      <c r="I24" s="48">
        <v>6700</v>
      </c>
      <c r="J24" s="48"/>
      <c r="K24" s="48"/>
      <c r="L24" s="48"/>
      <c r="M24" s="48"/>
      <c r="N24" s="48"/>
      <c r="O24" s="48"/>
      <c r="P24" s="48"/>
      <c r="Q24" s="164"/>
    </row>
    <row r="25" s="132" customFormat="1" ht="42" customHeight="1" spans="1:17">
      <c r="A25" s="151">
        <v>12</v>
      </c>
      <c r="B25" s="143" t="s">
        <v>35</v>
      </c>
      <c r="C25" s="48">
        <f t="shared" si="1"/>
        <v>123</v>
      </c>
      <c r="D25" s="48">
        <f t="shared" si="2"/>
        <v>21253</v>
      </c>
      <c r="E25" s="145" t="s">
        <v>15</v>
      </c>
      <c r="F25" s="48"/>
      <c r="G25" s="48"/>
      <c r="H25" s="48">
        <v>123</v>
      </c>
      <c r="I25" s="48">
        <v>21253</v>
      </c>
      <c r="J25" s="48"/>
      <c r="K25" s="48"/>
      <c r="L25" s="48"/>
      <c r="M25" s="48"/>
      <c r="N25" s="48"/>
      <c r="O25" s="48"/>
      <c r="P25" s="48"/>
      <c r="Q25" s="164"/>
    </row>
    <row r="26" s="132" customFormat="1" ht="42" customHeight="1" spans="1:17">
      <c r="A26" s="151">
        <v>13</v>
      </c>
      <c r="B26" s="152" t="s">
        <v>36</v>
      </c>
      <c r="C26" s="48">
        <f t="shared" si="1"/>
        <v>1</v>
      </c>
      <c r="D26" s="48">
        <f t="shared" si="2"/>
        <v>600</v>
      </c>
      <c r="E26" s="145" t="s">
        <v>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>
        <v>1</v>
      </c>
      <c r="Q26" s="164">
        <v>600</v>
      </c>
    </row>
    <row r="27" s="132" customFormat="1" ht="42" customHeight="1" spans="1:17">
      <c r="A27" s="157"/>
      <c r="B27" s="158" t="s">
        <v>37</v>
      </c>
      <c r="C27" s="159">
        <f t="shared" si="1"/>
        <v>614</v>
      </c>
      <c r="D27" s="159">
        <f t="shared" si="2"/>
        <v>172870.2953</v>
      </c>
      <c r="E27" s="160"/>
      <c r="F27" s="160">
        <f t="shared" ref="F27:Q27" si="3">SUM(F4:F26)</f>
        <v>319</v>
      </c>
      <c r="G27" s="160">
        <f t="shared" si="3"/>
        <v>94890.9053</v>
      </c>
      <c r="H27" s="160">
        <f t="shared" si="3"/>
        <v>289</v>
      </c>
      <c r="I27" s="160">
        <f t="shared" si="3"/>
        <v>72594.39</v>
      </c>
      <c r="J27" s="160">
        <f t="shared" si="3"/>
        <v>1</v>
      </c>
      <c r="K27" s="160">
        <f t="shared" si="3"/>
        <v>175</v>
      </c>
      <c r="L27" s="160">
        <f t="shared" si="3"/>
        <v>3</v>
      </c>
      <c r="M27" s="160">
        <f t="shared" si="3"/>
        <v>3800</v>
      </c>
      <c r="N27" s="160">
        <f t="shared" si="3"/>
        <v>1</v>
      </c>
      <c r="O27" s="160">
        <f t="shared" si="3"/>
        <v>810</v>
      </c>
      <c r="P27" s="160">
        <f t="shared" si="3"/>
        <v>1</v>
      </c>
      <c r="Q27" s="160">
        <f t="shared" si="3"/>
        <v>600</v>
      </c>
    </row>
    <row r="29" s="130" customFormat="1" spans="6:6">
      <c r="F29" s="161"/>
    </row>
    <row r="30" s="130" customFormat="1" spans="6:6">
      <c r="F30" s="161"/>
    </row>
  </sheetData>
  <mergeCells count="31">
    <mergeCell ref="A1:Q1"/>
    <mergeCell ref="C2:D2"/>
    <mergeCell ref="F2:G2"/>
    <mergeCell ref="H2:I2"/>
    <mergeCell ref="J2:K2"/>
    <mergeCell ref="L2:M2"/>
    <mergeCell ref="N2:O2"/>
    <mergeCell ref="P2:Q2"/>
    <mergeCell ref="A2:A3"/>
    <mergeCell ref="A4:A8"/>
    <mergeCell ref="A10:A12"/>
    <mergeCell ref="A14:A15"/>
    <mergeCell ref="A18:A20"/>
    <mergeCell ref="A22:A23"/>
    <mergeCell ref="B2:B3"/>
    <mergeCell ref="B4:B8"/>
    <mergeCell ref="B10:B12"/>
    <mergeCell ref="B14:B15"/>
    <mergeCell ref="B18:B20"/>
    <mergeCell ref="B22:B23"/>
    <mergeCell ref="C4:C8"/>
    <mergeCell ref="C10:C12"/>
    <mergeCell ref="C14:C15"/>
    <mergeCell ref="C18:C20"/>
    <mergeCell ref="C22:C23"/>
    <mergeCell ref="D4:D8"/>
    <mergeCell ref="D10:D12"/>
    <mergeCell ref="D14:D15"/>
    <mergeCell ref="D18:D20"/>
    <mergeCell ref="D22:D23"/>
    <mergeCell ref="E2:E3"/>
  </mergeCells>
  <printOptions horizontalCentered="1"/>
  <pageMargins left="0.751388888888889" right="0.751388888888889" top="1" bottom="1" header="0.5" footer="0.5"/>
  <pageSetup paperSize="9" scale="3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5"/>
  <sheetViews>
    <sheetView tabSelected="1" workbookViewId="0">
      <pane xSplit="2" ySplit="8" topLeftCell="C26" activePane="bottomRight" state="frozen"/>
      <selection/>
      <selection pane="topRight"/>
      <selection pane="bottomLeft"/>
      <selection pane="bottomRight" activeCell="E35" sqref="E35"/>
    </sheetView>
  </sheetViews>
  <sheetFormatPr defaultColWidth="9" defaultRowHeight="15"/>
  <cols>
    <col min="1" max="1" width="4.625" style="10" customWidth="1"/>
    <col min="2" max="2" width="22.05" style="11" customWidth="1"/>
    <col min="3" max="3" width="24.375" style="11" customWidth="1"/>
    <col min="4" max="4" width="6.625" style="11" customWidth="1"/>
    <col min="5" max="5" width="10.3083333333333" style="11" customWidth="1"/>
    <col min="6" max="6" width="11.6666666666667" style="11" customWidth="1"/>
    <col min="7" max="7" width="10.825" style="11" customWidth="1"/>
    <col min="8" max="8" width="11.5166666666667" style="11" customWidth="1"/>
    <col min="9" max="9" width="7.5" style="11" customWidth="1"/>
    <col min="10" max="10" width="46.6666666666667" style="11" customWidth="1"/>
    <col min="11" max="11" width="13" style="11" customWidth="1"/>
    <col min="12" max="12" width="11.625" style="12" customWidth="1"/>
    <col min="13" max="14" width="13.95" style="12" customWidth="1"/>
    <col min="15" max="15" width="44.5833333333333" style="11" customWidth="1"/>
    <col min="16" max="16" width="45.75" style="11" customWidth="1"/>
    <col min="17" max="18" width="10.625" style="11" customWidth="1"/>
    <col min="19" max="19" width="7.6" style="11" customWidth="1"/>
    <col min="20" max="20" width="8.75" style="12" customWidth="1"/>
    <col min="21" max="21" width="8.75" style="11" customWidth="1"/>
    <col min="22" max="22" width="6.875" style="11" customWidth="1"/>
    <col min="23" max="23" width="7.80833333333333" style="11" customWidth="1"/>
    <col min="24" max="24" width="7.25" style="11" customWidth="1"/>
    <col min="25" max="25" width="9.48333333333333" style="11" customWidth="1"/>
    <col min="26" max="26" width="9.475" style="11" customWidth="1"/>
    <col min="27" max="27" width="9.26666666666667" style="11" customWidth="1"/>
    <col min="28" max="28" width="26.75" style="11" customWidth="1"/>
    <col min="29" max="29" width="25.375" style="11" customWidth="1"/>
    <col min="30" max="16384" width="9" style="13"/>
  </cols>
  <sheetData>
    <row r="1" s="1" customFormat="1" ht="35.25" spans="1:29">
      <c r="A1" s="14"/>
      <c r="B1" s="15" t="s">
        <v>38</v>
      </c>
      <c r="C1" s="16"/>
      <c r="D1" s="16"/>
      <c r="E1" s="16"/>
      <c r="F1" s="16"/>
      <c r="G1" s="16"/>
      <c r="H1" s="16"/>
      <c r="I1" s="16"/>
      <c r="J1" s="5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89"/>
      <c r="Y1" s="89"/>
      <c r="Z1" s="89"/>
      <c r="AA1" s="16"/>
      <c r="AB1" s="16"/>
      <c r="AC1" s="16"/>
    </row>
    <row r="2" s="2" customFormat="1" ht="13.5" spans="1:29">
      <c r="A2" s="17" t="s">
        <v>1</v>
      </c>
      <c r="B2" s="18" t="s">
        <v>39</v>
      </c>
      <c r="C2" s="18" t="s">
        <v>40</v>
      </c>
      <c r="D2" s="18" t="s">
        <v>41</v>
      </c>
      <c r="E2" s="19" t="s">
        <v>42</v>
      </c>
      <c r="F2" s="19" t="s">
        <v>43</v>
      </c>
      <c r="G2" s="18" t="s">
        <v>44</v>
      </c>
      <c r="H2" s="18"/>
      <c r="I2" s="18"/>
      <c r="J2" s="18" t="s">
        <v>45</v>
      </c>
      <c r="K2" s="57" t="s">
        <v>46</v>
      </c>
      <c r="L2" s="58" t="s">
        <v>47</v>
      </c>
      <c r="M2" s="59" t="s">
        <v>48</v>
      </c>
      <c r="N2" s="59"/>
      <c r="O2" s="58" t="s">
        <v>49</v>
      </c>
      <c r="P2" s="58" t="s">
        <v>50</v>
      </c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118" t="s">
        <v>51</v>
      </c>
      <c r="AC2" s="118" t="s">
        <v>52</v>
      </c>
    </row>
    <row r="3" s="2" customFormat="1" ht="13.5" spans="1:29">
      <c r="A3" s="17"/>
      <c r="B3" s="18"/>
      <c r="C3" s="18"/>
      <c r="D3" s="18"/>
      <c r="E3" s="19"/>
      <c r="F3" s="19"/>
      <c r="G3" s="18"/>
      <c r="H3" s="18"/>
      <c r="I3" s="18"/>
      <c r="J3" s="18"/>
      <c r="K3" s="57"/>
      <c r="L3" s="58"/>
      <c r="M3" s="59"/>
      <c r="N3" s="59"/>
      <c r="O3" s="58"/>
      <c r="P3" s="58" t="s">
        <v>53</v>
      </c>
      <c r="Q3" s="58"/>
      <c r="R3" s="58"/>
      <c r="S3" s="58"/>
      <c r="T3" s="58" t="s">
        <v>54</v>
      </c>
      <c r="U3" s="58"/>
      <c r="V3" s="58"/>
      <c r="W3" s="58"/>
      <c r="X3" s="58"/>
      <c r="Y3" s="58"/>
      <c r="Z3" s="58"/>
      <c r="AA3" s="90" t="s">
        <v>55</v>
      </c>
      <c r="AB3" s="118"/>
      <c r="AC3" s="118"/>
    </row>
    <row r="4" s="2" customFormat="1" ht="13.5" spans="1:29">
      <c r="A4" s="17"/>
      <c r="B4" s="18"/>
      <c r="C4" s="18"/>
      <c r="D4" s="18"/>
      <c r="E4" s="19"/>
      <c r="F4" s="19"/>
      <c r="G4" s="18"/>
      <c r="H4" s="18"/>
      <c r="I4" s="18"/>
      <c r="J4" s="18"/>
      <c r="K4" s="57"/>
      <c r="L4" s="58"/>
      <c r="M4" s="58" t="s">
        <v>56</v>
      </c>
      <c r="N4" s="58" t="s">
        <v>57</v>
      </c>
      <c r="O4" s="58"/>
      <c r="P4" s="58"/>
      <c r="Q4" s="58"/>
      <c r="R4" s="58"/>
      <c r="S4" s="58"/>
      <c r="T4" s="58" t="s">
        <v>58</v>
      </c>
      <c r="U4" s="18"/>
      <c r="V4" s="18"/>
      <c r="W4" s="18" t="s">
        <v>59</v>
      </c>
      <c r="X4" s="18"/>
      <c r="Y4" s="18" t="s">
        <v>60</v>
      </c>
      <c r="Z4" s="18" t="s">
        <v>61</v>
      </c>
      <c r="AA4" s="90"/>
      <c r="AB4" s="118"/>
      <c r="AC4" s="118"/>
    </row>
    <row r="5" s="2" customFormat="1" ht="66" customHeight="1" spans="1:29">
      <c r="A5" s="17"/>
      <c r="B5" s="18"/>
      <c r="C5" s="18"/>
      <c r="D5" s="18"/>
      <c r="E5" s="19"/>
      <c r="F5" s="19"/>
      <c r="G5" s="20" t="s">
        <v>62</v>
      </c>
      <c r="H5" s="18" t="s">
        <v>63</v>
      </c>
      <c r="I5" s="18" t="s">
        <v>64</v>
      </c>
      <c r="J5" s="18"/>
      <c r="K5" s="57"/>
      <c r="L5" s="58"/>
      <c r="M5" s="58"/>
      <c r="N5" s="58"/>
      <c r="O5" s="58"/>
      <c r="P5" s="60" t="s">
        <v>65</v>
      </c>
      <c r="Q5" s="60" t="s">
        <v>66</v>
      </c>
      <c r="R5" s="60" t="s">
        <v>67</v>
      </c>
      <c r="S5" s="60" t="s">
        <v>68</v>
      </c>
      <c r="T5" s="60" t="s">
        <v>69</v>
      </c>
      <c r="U5" s="90" t="s">
        <v>70</v>
      </c>
      <c r="V5" s="90" t="s">
        <v>71</v>
      </c>
      <c r="W5" s="90" t="s">
        <v>72</v>
      </c>
      <c r="X5" s="90" t="s">
        <v>73</v>
      </c>
      <c r="Y5" s="18"/>
      <c r="Z5" s="18"/>
      <c r="AA5" s="90"/>
      <c r="AB5" s="118"/>
      <c r="AC5" s="118"/>
    </row>
    <row r="6" s="2" customFormat="1" ht="25" customHeight="1" spans="1:29">
      <c r="A6" s="17"/>
      <c r="B6" s="18" t="s">
        <v>37</v>
      </c>
      <c r="C6" s="21"/>
      <c r="D6" s="21"/>
      <c r="E6" s="22"/>
      <c r="F6" s="22"/>
      <c r="G6" s="23"/>
      <c r="H6" s="21"/>
      <c r="I6" s="21"/>
      <c r="J6" s="21"/>
      <c r="K6" s="61"/>
      <c r="L6" s="62" t="e">
        <f>L7+#REF!+L21+L39+L42+L44</f>
        <v>#REF!</v>
      </c>
      <c r="M6" s="62" t="e">
        <f>M7+#REF!+M21+M39+M42+M44</f>
        <v>#REF!</v>
      </c>
      <c r="N6" s="62" t="e">
        <f>N7+#REF!+N21+N39+N42+N44</f>
        <v>#REF!</v>
      </c>
      <c r="O6" s="58"/>
      <c r="P6" s="60"/>
      <c r="Q6" s="60"/>
      <c r="R6" s="60"/>
      <c r="S6" s="60"/>
      <c r="T6" s="60"/>
      <c r="U6" s="90"/>
      <c r="V6" s="90"/>
      <c r="W6" s="90"/>
      <c r="X6" s="90"/>
      <c r="Y6" s="90"/>
      <c r="Z6" s="90"/>
      <c r="AA6" s="119"/>
      <c r="AB6" s="118"/>
      <c r="AC6" s="118"/>
    </row>
    <row r="7" s="3" customFormat="1" ht="23" customHeight="1" spans="1:29">
      <c r="A7" s="24"/>
      <c r="B7" s="25" t="s">
        <v>74</v>
      </c>
      <c r="C7" s="26"/>
      <c r="D7" s="26"/>
      <c r="E7" s="27"/>
      <c r="F7" s="27"/>
      <c r="G7" s="28"/>
      <c r="H7" s="29"/>
      <c r="I7" s="29"/>
      <c r="J7" s="26"/>
      <c r="K7" s="63"/>
      <c r="L7" s="62">
        <f t="shared" ref="L7:N7" si="0">L8+L19</f>
        <v>1485.65</v>
      </c>
      <c r="M7" s="62">
        <f t="shared" si="0"/>
        <v>1485.65</v>
      </c>
      <c r="N7" s="62">
        <f t="shared" si="0"/>
        <v>0</v>
      </c>
      <c r="O7" s="62"/>
      <c r="P7" s="64"/>
      <c r="Q7" s="64"/>
      <c r="R7" s="64"/>
      <c r="S7" s="64"/>
      <c r="T7" s="64"/>
      <c r="U7" s="91"/>
      <c r="V7" s="91"/>
      <c r="W7" s="91"/>
      <c r="X7" s="91"/>
      <c r="Y7" s="91"/>
      <c r="Z7" s="91"/>
      <c r="AA7" s="120"/>
      <c r="AB7" s="86"/>
      <c r="AC7" s="86"/>
    </row>
    <row r="8" s="3" customFormat="1" ht="23" customHeight="1" spans="1:29">
      <c r="A8" s="24"/>
      <c r="B8" s="25" t="s">
        <v>75</v>
      </c>
      <c r="C8" s="26"/>
      <c r="D8" s="26"/>
      <c r="E8" s="27"/>
      <c r="F8" s="27"/>
      <c r="G8" s="28"/>
      <c r="H8" s="29"/>
      <c r="I8" s="29"/>
      <c r="J8" s="26"/>
      <c r="K8" s="63"/>
      <c r="L8" s="62">
        <f>SUM(L9:L18)</f>
        <v>85.65</v>
      </c>
      <c r="M8" s="62">
        <f>SUM(M9:M18)</f>
        <v>85.65</v>
      </c>
      <c r="N8" s="62"/>
      <c r="O8" s="62"/>
      <c r="P8" s="64"/>
      <c r="Q8" s="64"/>
      <c r="R8" s="64"/>
      <c r="S8" s="64"/>
      <c r="T8" s="64"/>
      <c r="U8" s="91"/>
      <c r="V8" s="91"/>
      <c r="W8" s="91"/>
      <c r="X8" s="91"/>
      <c r="Y8" s="91"/>
      <c r="Z8" s="91"/>
      <c r="AA8" s="120"/>
      <c r="AB8" s="86"/>
      <c r="AC8" s="86"/>
    </row>
    <row r="9" s="4" customFormat="1" ht="71.25" spans="1:29">
      <c r="A9" s="30">
        <v>150</v>
      </c>
      <c r="B9" s="31" t="s">
        <v>76</v>
      </c>
      <c r="C9" s="32" t="s">
        <v>77</v>
      </c>
      <c r="D9" s="32" t="s">
        <v>78</v>
      </c>
      <c r="E9" s="32" t="s">
        <v>79</v>
      </c>
      <c r="F9" s="32" t="s">
        <v>80</v>
      </c>
      <c r="G9" s="32" t="s">
        <v>81</v>
      </c>
      <c r="H9" s="32" t="s">
        <v>82</v>
      </c>
      <c r="I9" s="32" t="s">
        <v>83</v>
      </c>
      <c r="J9" s="32" t="s">
        <v>84</v>
      </c>
      <c r="K9" s="65" t="s">
        <v>85</v>
      </c>
      <c r="L9" s="66">
        <f t="shared" ref="L9:L18" si="1">M9+N9</f>
        <v>10.5</v>
      </c>
      <c r="M9" s="67">
        <v>10.5</v>
      </c>
      <c r="N9" s="30"/>
      <c r="O9" s="68" t="s">
        <v>86</v>
      </c>
      <c r="P9" s="69" t="s">
        <v>87</v>
      </c>
      <c r="Q9" s="92">
        <v>1</v>
      </c>
      <c r="R9" s="92">
        <v>1</v>
      </c>
      <c r="S9" s="32" t="s">
        <v>88</v>
      </c>
      <c r="T9" s="32">
        <v>25.48</v>
      </c>
      <c r="U9" s="32" t="s">
        <v>88</v>
      </c>
      <c r="V9" s="32" t="s">
        <v>88</v>
      </c>
      <c r="W9" s="66">
        <v>70</v>
      </c>
      <c r="X9" s="93">
        <v>280</v>
      </c>
      <c r="Y9" s="66"/>
      <c r="Z9" s="66"/>
      <c r="AA9" s="30" t="s">
        <v>89</v>
      </c>
      <c r="AB9" s="121" t="s">
        <v>90</v>
      </c>
      <c r="AC9" s="30" t="s">
        <v>91</v>
      </c>
    </row>
    <row r="10" s="4" customFormat="1" ht="71.25" spans="1:29">
      <c r="A10" s="30">
        <v>151</v>
      </c>
      <c r="B10" s="31" t="s">
        <v>76</v>
      </c>
      <c r="C10" s="32" t="s">
        <v>92</v>
      </c>
      <c r="D10" s="32" t="s">
        <v>78</v>
      </c>
      <c r="E10" s="32" t="s">
        <v>79</v>
      </c>
      <c r="F10" s="32" t="s">
        <v>80</v>
      </c>
      <c r="G10" s="32" t="s">
        <v>81</v>
      </c>
      <c r="H10" s="32" t="s">
        <v>93</v>
      </c>
      <c r="I10" s="32" t="s">
        <v>83</v>
      </c>
      <c r="J10" s="32" t="s">
        <v>94</v>
      </c>
      <c r="K10" s="65" t="s">
        <v>85</v>
      </c>
      <c r="L10" s="66">
        <f t="shared" si="1"/>
        <v>7.5</v>
      </c>
      <c r="M10" s="67">
        <v>7.5</v>
      </c>
      <c r="N10" s="30"/>
      <c r="O10" s="68" t="s">
        <v>95</v>
      </c>
      <c r="P10" s="69" t="s">
        <v>96</v>
      </c>
      <c r="Q10" s="92">
        <v>1</v>
      </c>
      <c r="R10" s="92">
        <v>1</v>
      </c>
      <c r="S10" s="32" t="s">
        <v>88</v>
      </c>
      <c r="T10" s="32">
        <v>20</v>
      </c>
      <c r="U10" s="32" t="s">
        <v>88</v>
      </c>
      <c r="V10" s="32" t="s">
        <v>88</v>
      </c>
      <c r="W10" s="66">
        <v>50</v>
      </c>
      <c r="X10" s="93">
        <v>101</v>
      </c>
      <c r="Y10" s="66"/>
      <c r="Z10" s="66"/>
      <c r="AA10" s="30" t="s">
        <v>89</v>
      </c>
      <c r="AB10" s="121" t="s">
        <v>90</v>
      </c>
      <c r="AC10" s="30" t="s">
        <v>91</v>
      </c>
    </row>
    <row r="11" s="4" customFormat="1" ht="71.25" spans="1:29">
      <c r="A11" s="30">
        <v>152</v>
      </c>
      <c r="B11" s="31" t="s">
        <v>76</v>
      </c>
      <c r="C11" s="32" t="s">
        <v>97</v>
      </c>
      <c r="D11" s="32" t="s">
        <v>78</v>
      </c>
      <c r="E11" s="32" t="s">
        <v>79</v>
      </c>
      <c r="F11" s="32" t="s">
        <v>80</v>
      </c>
      <c r="G11" s="32" t="s">
        <v>81</v>
      </c>
      <c r="H11" s="32" t="s">
        <v>98</v>
      </c>
      <c r="I11" s="32" t="s">
        <v>99</v>
      </c>
      <c r="J11" s="32" t="s">
        <v>100</v>
      </c>
      <c r="K11" s="65" t="s">
        <v>85</v>
      </c>
      <c r="L11" s="66">
        <f t="shared" si="1"/>
        <v>8.85</v>
      </c>
      <c r="M11" s="67">
        <v>8.85</v>
      </c>
      <c r="N11" s="30"/>
      <c r="O11" s="68" t="s">
        <v>101</v>
      </c>
      <c r="P11" s="69" t="s">
        <v>102</v>
      </c>
      <c r="Q11" s="92">
        <v>1</v>
      </c>
      <c r="R11" s="92">
        <v>1</v>
      </c>
      <c r="S11" s="67" t="s">
        <v>88</v>
      </c>
      <c r="T11" s="67" t="s">
        <v>88</v>
      </c>
      <c r="U11" s="67" t="s">
        <v>88</v>
      </c>
      <c r="V11" s="67" t="s">
        <v>88</v>
      </c>
      <c r="W11" s="37">
        <v>59</v>
      </c>
      <c r="X11" s="94">
        <v>180</v>
      </c>
      <c r="Y11" s="37"/>
      <c r="Z11" s="37"/>
      <c r="AA11" s="30" t="s">
        <v>89</v>
      </c>
      <c r="AB11" s="121" t="s">
        <v>90</v>
      </c>
      <c r="AC11" s="30" t="s">
        <v>91</v>
      </c>
    </row>
    <row r="12" s="4" customFormat="1" ht="71.25" spans="1:29">
      <c r="A12" s="30">
        <v>153</v>
      </c>
      <c r="B12" s="31" t="s">
        <v>76</v>
      </c>
      <c r="C12" s="32" t="s">
        <v>103</v>
      </c>
      <c r="D12" s="32" t="s">
        <v>78</v>
      </c>
      <c r="E12" s="32" t="s">
        <v>79</v>
      </c>
      <c r="F12" s="32" t="s">
        <v>80</v>
      </c>
      <c r="G12" s="32" t="s">
        <v>81</v>
      </c>
      <c r="H12" s="32" t="s">
        <v>104</v>
      </c>
      <c r="I12" s="32" t="s">
        <v>83</v>
      </c>
      <c r="J12" s="32" t="s">
        <v>84</v>
      </c>
      <c r="K12" s="65" t="s">
        <v>85</v>
      </c>
      <c r="L12" s="66">
        <f t="shared" si="1"/>
        <v>10.5</v>
      </c>
      <c r="M12" s="67">
        <v>10.5</v>
      </c>
      <c r="N12" s="30"/>
      <c r="O12" s="68" t="s">
        <v>86</v>
      </c>
      <c r="P12" s="69" t="s">
        <v>105</v>
      </c>
      <c r="Q12" s="92">
        <v>1</v>
      </c>
      <c r="R12" s="92">
        <v>1</v>
      </c>
      <c r="S12" s="32"/>
      <c r="T12" s="50" t="s">
        <v>88</v>
      </c>
      <c r="U12" s="50" t="s">
        <v>88</v>
      </c>
      <c r="V12" s="50" t="s">
        <v>88</v>
      </c>
      <c r="W12" s="95">
        <v>70</v>
      </c>
      <c r="X12" s="96">
        <v>165</v>
      </c>
      <c r="Y12" s="95"/>
      <c r="Z12" s="95"/>
      <c r="AA12" s="30" t="s">
        <v>89</v>
      </c>
      <c r="AB12" s="121" t="s">
        <v>90</v>
      </c>
      <c r="AC12" s="30" t="s">
        <v>91</v>
      </c>
    </row>
    <row r="13" s="4" customFormat="1" ht="71.25" spans="1:29">
      <c r="A13" s="30">
        <v>154</v>
      </c>
      <c r="B13" s="31" t="s">
        <v>76</v>
      </c>
      <c r="C13" s="32" t="s">
        <v>106</v>
      </c>
      <c r="D13" s="32" t="s">
        <v>78</v>
      </c>
      <c r="E13" s="32" t="s">
        <v>79</v>
      </c>
      <c r="F13" s="32" t="s">
        <v>80</v>
      </c>
      <c r="G13" s="32" t="s">
        <v>81</v>
      </c>
      <c r="H13" s="32" t="s">
        <v>107</v>
      </c>
      <c r="I13" s="32" t="s">
        <v>99</v>
      </c>
      <c r="J13" s="32" t="s">
        <v>108</v>
      </c>
      <c r="K13" s="65" t="s">
        <v>85</v>
      </c>
      <c r="L13" s="66">
        <f t="shared" si="1"/>
        <v>9</v>
      </c>
      <c r="M13" s="67">
        <v>9</v>
      </c>
      <c r="N13" s="30"/>
      <c r="O13" s="68" t="s">
        <v>109</v>
      </c>
      <c r="P13" s="69" t="s">
        <v>110</v>
      </c>
      <c r="Q13" s="92">
        <v>1</v>
      </c>
      <c r="R13" s="92">
        <v>1</v>
      </c>
      <c r="S13" s="97" t="s">
        <v>88</v>
      </c>
      <c r="T13" s="67" t="s">
        <v>88</v>
      </c>
      <c r="U13" s="97" t="s">
        <v>88</v>
      </c>
      <c r="V13" s="97" t="s">
        <v>88</v>
      </c>
      <c r="W13" s="98">
        <v>60</v>
      </c>
      <c r="X13" s="99">
        <v>180</v>
      </c>
      <c r="Y13" s="98"/>
      <c r="Z13" s="98"/>
      <c r="AA13" s="30" t="s">
        <v>89</v>
      </c>
      <c r="AB13" s="121" t="s">
        <v>90</v>
      </c>
      <c r="AC13" s="30" t="s">
        <v>91</v>
      </c>
    </row>
    <row r="14" s="4" customFormat="1" ht="71.25" spans="1:29">
      <c r="A14" s="30">
        <v>155</v>
      </c>
      <c r="B14" s="31" t="s">
        <v>76</v>
      </c>
      <c r="C14" s="32" t="s">
        <v>111</v>
      </c>
      <c r="D14" s="32" t="s">
        <v>78</v>
      </c>
      <c r="E14" s="32" t="s">
        <v>79</v>
      </c>
      <c r="F14" s="32" t="s">
        <v>80</v>
      </c>
      <c r="G14" s="32" t="s">
        <v>81</v>
      </c>
      <c r="H14" s="32" t="s">
        <v>112</v>
      </c>
      <c r="I14" s="32" t="s">
        <v>83</v>
      </c>
      <c r="J14" s="32" t="s">
        <v>113</v>
      </c>
      <c r="K14" s="65" t="s">
        <v>85</v>
      </c>
      <c r="L14" s="66">
        <f t="shared" si="1"/>
        <v>15</v>
      </c>
      <c r="M14" s="67">
        <v>15</v>
      </c>
      <c r="N14" s="30"/>
      <c r="O14" s="68" t="s">
        <v>114</v>
      </c>
      <c r="P14" s="69" t="s">
        <v>115</v>
      </c>
      <c r="Q14" s="92">
        <v>1</v>
      </c>
      <c r="R14" s="92">
        <v>1</v>
      </c>
      <c r="S14" s="37" t="s">
        <v>88</v>
      </c>
      <c r="T14" s="32">
        <v>29</v>
      </c>
      <c r="U14" s="37" t="s">
        <v>88</v>
      </c>
      <c r="V14" s="37" t="s">
        <v>88</v>
      </c>
      <c r="W14" s="37">
        <v>100</v>
      </c>
      <c r="X14" s="94">
        <v>210</v>
      </c>
      <c r="Y14" s="37"/>
      <c r="Z14" s="37"/>
      <c r="AA14" s="30" t="s">
        <v>89</v>
      </c>
      <c r="AB14" s="121" t="s">
        <v>90</v>
      </c>
      <c r="AC14" s="30" t="s">
        <v>91</v>
      </c>
    </row>
    <row r="15" s="4" customFormat="1" ht="71.25" spans="1:29">
      <c r="A15" s="30">
        <v>156</v>
      </c>
      <c r="B15" s="31" t="s">
        <v>76</v>
      </c>
      <c r="C15" s="32" t="s">
        <v>116</v>
      </c>
      <c r="D15" s="32" t="s">
        <v>78</v>
      </c>
      <c r="E15" s="32" t="s">
        <v>79</v>
      </c>
      <c r="F15" s="32" t="s">
        <v>80</v>
      </c>
      <c r="G15" s="32" t="s">
        <v>81</v>
      </c>
      <c r="H15" s="32" t="s">
        <v>117</v>
      </c>
      <c r="I15" s="32" t="s">
        <v>83</v>
      </c>
      <c r="J15" s="32" t="s">
        <v>94</v>
      </c>
      <c r="K15" s="65" t="s">
        <v>85</v>
      </c>
      <c r="L15" s="66">
        <f t="shared" si="1"/>
        <v>7.5</v>
      </c>
      <c r="M15" s="67">
        <v>7.5</v>
      </c>
      <c r="N15" s="30"/>
      <c r="O15" s="68" t="s">
        <v>95</v>
      </c>
      <c r="P15" s="70" t="s">
        <v>118</v>
      </c>
      <c r="Q15" s="92">
        <v>1</v>
      </c>
      <c r="R15" s="92">
        <v>1</v>
      </c>
      <c r="S15" s="37" t="s">
        <v>88</v>
      </c>
      <c r="T15" s="32">
        <v>20</v>
      </c>
      <c r="U15" s="37" t="s">
        <v>88</v>
      </c>
      <c r="V15" s="37" t="s">
        <v>88</v>
      </c>
      <c r="W15" s="37">
        <v>50</v>
      </c>
      <c r="X15" s="94">
        <v>140</v>
      </c>
      <c r="Y15" s="37"/>
      <c r="Z15" s="37"/>
      <c r="AA15" s="30" t="s">
        <v>89</v>
      </c>
      <c r="AB15" s="121" t="s">
        <v>90</v>
      </c>
      <c r="AC15" s="30" t="s">
        <v>91</v>
      </c>
    </row>
    <row r="16" s="4" customFormat="1" ht="71.25" spans="1:29">
      <c r="A16" s="30">
        <v>133</v>
      </c>
      <c r="B16" s="31" t="s">
        <v>76</v>
      </c>
      <c r="C16" s="32" t="s">
        <v>119</v>
      </c>
      <c r="D16" s="32" t="s">
        <v>78</v>
      </c>
      <c r="E16" s="32" t="s">
        <v>79</v>
      </c>
      <c r="F16" s="32" t="s">
        <v>80</v>
      </c>
      <c r="G16" s="32" t="s">
        <v>81</v>
      </c>
      <c r="H16" s="32" t="s">
        <v>120</v>
      </c>
      <c r="I16" s="32" t="s">
        <v>83</v>
      </c>
      <c r="J16" s="32" t="s">
        <v>121</v>
      </c>
      <c r="K16" s="65" t="s">
        <v>85</v>
      </c>
      <c r="L16" s="66">
        <f t="shared" si="1"/>
        <v>3</v>
      </c>
      <c r="M16" s="67">
        <v>3</v>
      </c>
      <c r="N16" s="30"/>
      <c r="O16" s="68" t="s">
        <v>122</v>
      </c>
      <c r="P16" s="69" t="s">
        <v>123</v>
      </c>
      <c r="Q16" s="92">
        <v>1</v>
      </c>
      <c r="R16" s="92">
        <v>1</v>
      </c>
      <c r="S16" s="100" t="s">
        <v>88</v>
      </c>
      <c r="T16" s="101">
        <v>5.97</v>
      </c>
      <c r="U16" s="101" t="s">
        <v>88</v>
      </c>
      <c r="V16" s="101" t="s">
        <v>88</v>
      </c>
      <c r="W16" s="101">
        <v>20</v>
      </c>
      <c r="X16" s="102">
        <v>70</v>
      </c>
      <c r="Y16" s="101"/>
      <c r="Z16" s="101"/>
      <c r="AA16" s="30" t="s">
        <v>89</v>
      </c>
      <c r="AB16" s="121" t="s">
        <v>90</v>
      </c>
      <c r="AC16" s="30" t="s">
        <v>91</v>
      </c>
    </row>
    <row r="17" s="4" customFormat="1" ht="71.25" spans="1:29">
      <c r="A17" s="30">
        <v>134</v>
      </c>
      <c r="B17" s="31" t="s">
        <v>76</v>
      </c>
      <c r="C17" s="32" t="s">
        <v>124</v>
      </c>
      <c r="D17" s="32" t="s">
        <v>78</v>
      </c>
      <c r="E17" s="32" t="s">
        <v>79</v>
      </c>
      <c r="F17" s="32" t="s">
        <v>80</v>
      </c>
      <c r="G17" s="32" t="s">
        <v>81</v>
      </c>
      <c r="H17" s="32" t="s">
        <v>125</v>
      </c>
      <c r="I17" s="32" t="s">
        <v>83</v>
      </c>
      <c r="J17" s="32" t="s">
        <v>126</v>
      </c>
      <c r="K17" s="65" t="s">
        <v>85</v>
      </c>
      <c r="L17" s="66">
        <f t="shared" si="1"/>
        <v>8.55</v>
      </c>
      <c r="M17" s="67">
        <v>8.55</v>
      </c>
      <c r="N17" s="30"/>
      <c r="O17" s="68" t="s">
        <v>127</v>
      </c>
      <c r="P17" s="69" t="s">
        <v>128</v>
      </c>
      <c r="Q17" s="92">
        <v>1</v>
      </c>
      <c r="R17" s="92">
        <v>1</v>
      </c>
      <c r="S17" s="37" t="s">
        <v>88</v>
      </c>
      <c r="T17" s="32">
        <v>21</v>
      </c>
      <c r="U17" s="37" t="s">
        <v>88</v>
      </c>
      <c r="V17" s="37" t="s">
        <v>88</v>
      </c>
      <c r="W17" s="37">
        <v>57</v>
      </c>
      <c r="X17" s="94">
        <v>139</v>
      </c>
      <c r="Y17" s="37"/>
      <c r="Z17" s="37"/>
      <c r="AA17" s="30" t="s">
        <v>89</v>
      </c>
      <c r="AB17" s="121" t="s">
        <v>90</v>
      </c>
      <c r="AC17" s="30" t="s">
        <v>91</v>
      </c>
    </row>
    <row r="18" s="4" customFormat="1" ht="71.25" spans="1:29">
      <c r="A18" s="30">
        <v>135</v>
      </c>
      <c r="B18" s="31" t="s">
        <v>76</v>
      </c>
      <c r="C18" s="32" t="s">
        <v>129</v>
      </c>
      <c r="D18" s="32" t="s">
        <v>78</v>
      </c>
      <c r="E18" s="32" t="s">
        <v>79</v>
      </c>
      <c r="F18" s="32" t="s">
        <v>80</v>
      </c>
      <c r="G18" s="32" t="s">
        <v>81</v>
      </c>
      <c r="H18" s="33" t="s">
        <v>130</v>
      </c>
      <c r="I18" s="32" t="s">
        <v>99</v>
      </c>
      <c r="J18" s="32" t="s">
        <v>131</v>
      </c>
      <c r="K18" s="65" t="s">
        <v>85</v>
      </c>
      <c r="L18" s="66">
        <f t="shared" si="1"/>
        <v>5.25</v>
      </c>
      <c r="M18" s="67">
        <v>5.25</v>
      </c>
      <c r="N18" s="30"/>
      <c r="O18" s="68" t="s">
        <v>132</v>
      </c>
      <c r="P18" s="69" t="s">
        <v>133</v>
      </c>
      <c r="Q18" s="92">
        <v>1</v>
      </c>
      <c r="R18" s="92">
        <v>1</v>
      </c>
      <c r="S18" s="81" t="s">
        <v>88</v>
      </c>
      <c r="T18" s="37">
        <v>9.8</v>
      </c>
      <c r="U18" s="37" t="s">
        <v>88</v>
      </c>
      <c r="V18" s="37" t="s">
        <v>88</v>
      </c>
      <c r="W18" s="37">
        <v>35</v>
      </c>
      <c r="X18" s="94">
        <v>78</v>
      </c>
      <c r="Y18" s="37"/>
      <c r="Z18" s="37"/>
      <c r="AA18" s="30" t="s">
        <v>89</v>
      </c>
      <c r="AB18" s="121" t="s">
        <v>90</v>
      </c>
      <c r="AC18" s="30" t="s">
        <v>91</v>
      </c>
    </row>
    <row r="19" s="5" customFormat="1" ht="15.75" spans="1:29">
      <c r="A19" s="34"/>
      <c r="B19" s="35" t="s">
        <v>134</v>
      </c>
      <c r="C19" s="36"/>
      <c r="D19" s="36"/>
      <c r="E19" s="36"/>
      <c r="F19" s="36"/>
      <c r="G19" s="36"/>
      <c r="H19" s="34"/>
      <c r="I19" s="34"/>
      <c r="J19" s="36"/>
      <c r="K19" s="71"/>
      <c r="L19" s="62">
        <f>SUM(L20:L20)</f>
        <v>1400</v>
      </c>
      <c r="M19" s="62">
        <f>SUM(M20:M20)</f>
        <v>1400</v>
      </c>
      <c r="N19" s="62">
        <f>SUM(N20:N20)</f>
        <v>0</v>
      </c>
      <c r="O19" s="36"/>
      <c r="P19" s="34"/>
      <c r="Q19" s="103"/>
      <c r="R19" s="103"/>
      <c r="S19" s="34"/>
      <c r="T19" s="34"/>
      <c r="U19" s="34"/>
      <c r="V19" s="34"/>
      <c r="W19" s="34"/>
      <c r="X19" s="104"/>
      <c r="Y19" s="34"/>
      <c r="Z19" s="34"/>
      <c r="AA19" s="122"/>
      <c r="AB19" s="36"/>
      <c r="AC19" s="36"/>
    </row>
    <row r="20" s="6" customFormat="1" ht="77.25" spans="1:29">
      <c r="A20" s="37">
        <v>288</v>
      </c>
      <c r="B20" s="31" t="s">
        <v>135</v>
      </c>
      <c r="C20" s="38" t="s">
        <v>136</v>
      </c>
      <c r="D20" s="38" t="s">
        <v>137</v>
      </c>
      <c r="E20" s="38" t="s">
        <v>12</v>
      </c>
      <c r="F20" s="38" t="s">
        <v>138</v>
      </c>
      <c r="G20" s="38" t="s">
        <v>139</v>
      </c>
      <c r="H20" s="38" t="s">
        <v>140</v>
      </c>
      <c r="I20" s="38" t="s">
        <v>141</v>
      </c>
      <c r="J20" s="38" t="s">
        <v>142</v>
      </c>
      <c r="K20" s="32" t="s">
        <v>85</v>
      </c>
      <c r="L20" s="66">
        <f>M20+N20</f>
        <v>1400</v>
      </c>
      <c r="M20" s="67">
        <v>1400</v>
      </c>
      <c r="N20" s="67"/>
      <c r="O20" s="72" t="s">
        <v>143</v>
      </c>
      <c r="P20" s="72" t="s">
        <v>144</v>
      </c>
      <c r="Q20" s="105">
        <v>1</v>
      </c>
      <c r="R20" s="106">
        <v>1</v>
      </c>
      <c r="S20" s="81" t="s">
        <v>88</v>
      </c>
      <c r="T20" s="84">
        <v>85</v>
      </c>
      <c r="U20" s="106">
        <v>0.06</v>
      </c>
      <c r="V20" s="84" t="s">
        <v>88</v>
      </c>
      <c r="W20" s="32">
        <v>20</v>
      </c>
      <c r="X20" s="94">
        <v>32</v>
      </c>
      <c r="Y20" s="32"/>
      <c r="Z20" s="32"/>
      <c r="AA20" s="30" t="s">
        <v>89</v>
      </c>
      <c r="AB20" s="123" t="s">
        <v>145</v>
      </c>
      <c r="AC20" s="124" t="s">
        <v>146</v>
      </c>
    </row>
    <row r="21" s="7" customFormat="1" ht="15.75" spans="1:29">
      <c r="A21" s="39"/>
      <c r="B21" s="25" t="s">
        <v>147</v>
      </c>
      <c r="C21" s="40"/>
      <c r="D21" s="40"/>
      <c r="E21" s="40"/>
      <c r="F21" s="40"/>
      <c r="G21" s="40"/>
      <c r="H21" s="40"/>
      <c r="I21" s="40"/>
      <c r="J21" s="40"/>
      <c r="K21" s="40"/>
      <c r="L21" s="73">
        <f t="shared" ref="L21:N21" si="2">L22+L37</f>
        <v>2573</v>
      </c>
      <c r="M21" s="73">
        <f t="shared" si="2"/>
        <v>2431</v>
      </c>
      <c r="N21" s="73">
        <f t="shared" si="2"/>
        <v>142</v>
      </c>
      <c r="O21" s="40"/>
      <c r="P21" s="40"/>
      <c r="Q21" s="40"/>
      <c r="R21" s="40"/>
      <c r="S21" s="40"/>
      <c r="T21" s="74"/>
      <c r="U21" s="40"/>
      <c r="V21" s="40"/>
      <c r="W21" s="40"/>
      <c r="X21" s="107"/>
      <c r="Y21" s="40"/>
      <c r="Z21" s="40"/>
      <c r="AA21" s="40"/>
      <c r="AB21" s="40"/>
      <c r="AC21" s="40"/>
    </row>
    <row r="22" s="7" customFormat="1" ht="15.75" spans="1:29">
      <c r="A22" s="39"/>
      <c r="B22" s="25" t="s">
        <v>148</v>
      </c>
      <c r="C22" s="40"/>
      <c r="D22" s="40"/>
      <c r="E22" s="40"/>
      <c r="F22" s="40"/>
      <c r="G22" s="40"/>
      <c r="H22" s="40"/>
      <c r="I22" s="40"/>
      <c r="J22" s="40"/>
      <c r="K22" s="40"/>
      <c r="L22" s="73">
        <f>M22+N22</f>
        <v>2568</v>
      </c>
      <c r="M22" s="74">
        <f>SUM(M23:M36)</f>
        <v>2426</v>
      </c>
      <c r="N22" s="74">
        <f>SUM(N23:N36)</f>
        <v>142</v>
      </c>
      <c r="O22" s="40"/>
      <c r="P22" s="40"/>
      <c r="Q22" s="40"/>
      <c r="R22" s="40"/>
      <c r="S22" s="40"/>
      <c r="T22" s="74"/>
      <c r="U22" s="40"/>
      <c r="V22" s="40"/>
      <c r="W22" s="40"/>
      <c r="X22" s="107"/>
      <c r="Y22" s="40"/>
      <c r="Z22" s="40"/>
      <c r="AA22" s="40"/>
      <c r="AB22" s="40"/>
      <c r="AC22" s="40"/>
    </row>
    <row r="23" s="8" customFormat="1" ht="99.75" spans="1:29">
      <c r="A23" s="37">
        <v>325</v>
      </c>
      <c r="B23" s="41" t="s">
        <v>149</v>
      </c>
      <c r="C23" s="42" t="s">
        <v>150</v>
      </c>
      <c r="D23" s="42" t="s">
        <v>151</v>
      </c>
      <c r="E23" s="42" t="s">
        <v>21</v>
      </c>
      <c r="F23" s="42" t="s">
        <v>152</v>
      </c>
      <c r="G23" s="42" t="s">
        <v>139</v>
      </c>
      <c r="H23" s="42" t="s">
        <v>153</v>
      </c>
      <c r="I23" s="42" t="s">
        <v>141</v>
      </c>
      <c r="J23" s="42" t="s">
        <v>154</v>
      </c>
      <c r="K23" s="32" t="s">
        <v>85</v>
      </c>
      <c r="L23" s="66">
        <f>M23+N23</f>
        <v>180</v>
      </c>
      <c r="M23" s="32">
        <v>180</v>
      </c>
      <c r="N23" s="32"/>
      <c r="O23" s="38" t="s">
        <v>155</v>
      </c>
      <c r="P23" s="38" t="s">
        <v>156</v>
      </c>
      <c r="Q23" s="108">
        <v>1</v>
      </c>
      <c r="R23" s="108">
        <v>1</v>
      </c>
      <c r="S23" s="37"/>
      <c r="T23" s="32"/>
      <c r="U23" s="37"/>
      <c r="V23" s="37"/>
      <c r="W23" s="37">
        <v>360</v>
      </c>
      <c r="X23" s="94">
        <v>1100</v>
      </c>
      <c r="Y23" s="37"/>
      <c r="Z23" s="37"/>
      <c r="AA23" s="37" t="s">
        <v>89</v>
      </c>
      <c r="AB23" s="125" t="s">
        <v>157</v>
      </c>
      <c r="AC23" s="125" t="s">
        <v>158</v>
      </c>
    </row>
    <row r="24" s="8" customFormat="1" ht="99.75" spans="1:29">
      <c r="A24" s="37">
        <v>326</v>
      </c>
      <c r="B24" s="41" t="s">
        <v>149</v>
      </c>
      <c r="C24" s="42" t="s">
        <v>159</v>
      </c>
      <c r="D24" s="42" t="s">
        <v>151</v>
      </c>
      <c r="E24" s="42" t="s">
        <v>21</v>
      </c>
      <c r="F24" s="42" t="s">
        <v>152</v>
      </c>
      <c r="G24" s="42" t="s">
        <v>139</v>
      </c>
      <c r="H24" s="42" t="s">
        <v>160</v>
      </c>
      <c r="I24" s="42" t="s">
        <v>141</v>
      </c>
      <c r="J24" s="42" t="s">
        <v>161</v>
      </c>
      <c r="K24" s="32" t="s">
        <v>85</v>
      </c>
      <c r="L24" s="66">
        <f>M24+N24</f>
        <v>50</v>
      </c>
      <c r="M24" s="32">
        <v>50</v>
      </c>
      <c r="N24" s="32"/>
      <c r="O24" s="38" t="s">
        <v>155</v>
      </c>
      <c r="P24" s="38" t="s">
        <v>156</v>
      </c>
      <c r="Q24" s="108">
        <v>1</v>
      </c>
      <c r="R24" s="108">
        <v>1</v>
      </c>
      <c r="S24" s="37"/>
      <c r="T24" s="32"/>
      <c r="U24" s="37"/>
      <c r="V24" s="37"/>
      <c r="W24" s="37">
        <v>230</v>
      </c>
      <c r="X24" s="94">
        <v>685</v>
      </c>
      <c r="Y24" s="37"/>
      <c r="Z24" s="37"/>
      <c r="AA24" s="37" t="s">
        <v>89</v>
      </c>
      <c r="AB24" s="125" t="s">
        <v>157</v>
      </c>
      <c r="AC24" s="125" t="s">
        <v>158</v>
      </c>
    </row>
    <row r="25" s="8" customFormat="1" ht="99.75" spans="1:29">
      <c r="A25" s="37">
        <v>327</v>
      </c>
      <c r="B25" s="41" t="s">
        <v>149</v>
      </c>
      <c r="C25" s="42" t="s">
        <v>162</v>
      </c>
      <c r="D25" s="42" t="s">
        <v>151</v>
      </c>
      <c r="E25" s="42" t="s">
        <v>21</v>
      </c>
      <c r="F25" s="42" t="s">
        <v>152</v>
      </c>
      <c r="G25" s="42" t="s">
        <v>139</v>
      </c>
      <c r="H25" s="42" t="s">
        <v>140</v>
      </c>
      <c r="I25" s="42" t="s">
        <v>141</v>
      </c>
      <c r="J25" s="42" t="s">
        <v>163</v>
      </c>
      <c r="K25" s="32" t="s">
        <v>85</v>
      </c>
      <c r="L25" s="66">
        <f>M25+N25</f>
        <v>180</v>
      </c>
      <c r="M25" s="32">
        <v>180</v>
      </c>
      <c r="N25" s="32"/>
      <c r="O25" s="38" t="s">
        <v>155</v>
      </c>
      <c r="P25" s="38" t="s">
        <v>156</v>
      </c>
      <c r="Q25" s="108">
        <v>1</v>
      </c>
      <c r="R25" s="108">
        <v>1</v>
      </c>
      <c r="S25" s="37"/>
      <c r="T25" s="32"/>
      <c r="U25" s="37"/>
      <c r="V25" s="37"/>
      <c r="W25" s="37">
        <v>220</v>
      </c>
      <c r="X25" s="94">
        <v>750</v>
      </c>
      <c r="Y25" s="37"/>
      <c r="Z25" s="37"/>
      <c r="AA25" s="37" t="s">
        <v>89</v>
      </c>
      <c r="AB25" s="125" t="s">
        <v>157</v>
      </c>
      <c r="AC25" s="125" t="s">
        <v>158</v>
      </c>
    </row>
    <row r="26" s="8" customFormat="1" ht="99.75" spans="1:29">
      <c r="A26" s="37">
        <v>328</v>
      </c>
      <c r="B26" s="41" t="s">
        <v>149</v>
      </c>
      <c r="C26" s="42" t="s">
        <v>164</v>
      </c>
      <c r="D26" s="42" t="s">
        <v>151</v>
      </c>
      <c r="E26" s="42" t="s">
        <v>21</v>
      </c>
      <c r="F26" s="42" t="s">
        <v>152</v>
      </c>
      <c r="G26" s="42" t="s">
        <v>139</v>
      </c>
      <c r="H26" s="42" t="s">
        <v>165</v>
      </c>
      <c r="I26" s="42" t="s">
        <v>141</v>
      </c>
      <c r="J26" s="42" t="s">
        <v>166</v>
      </c>
      <c r="K26" s="32" t="s">
        <v>85</v>
      </c>
      <c r="L26" s="66">
        <f>M26+N26</f>
        <v>96</v>
      </c>
      <c r="M26" s="32">
        <v>96</v>
      </c>
      <c r="N26" s="32"/>
      <c r="O26" s="38" t="s">
        <v>155</v>
      </c>
      <c r="P26" s="38" t="s">
        <v>156</v>
      </c>
      <c r="Q26" s="108">
        <v>1</v>
      </c>
      <c r="R26" s="108">
        <v>1</v>
      </c>
      <c r="S26" s="37"/>
      <c r="T26" s="32"/>
      <c r="U26" s="37"/>
      <c r="V26" s="37"/>
      <c r="W26" s="37">
        <v>185</v>
      </c>
      <c r="X26" s="94">
        <v>559</v>
      </c>
      <c r="Y26" s="37"/>
      <c r="Z26" s="37"/>
      <c r="AA26" s="37" t="s">
        <v>89</v>
      </c>
      <c r="AB26" s="125" t="s">
        <v>157</v>
      </c>
      <c r="AC26" s="125" t="s">
        <v>158</v>
      </c>
    </row>
    <row r="27" s="8" customFormat="1" ht="99.75" spans="1:29">
      <c r="A27" s="37">
        <v>329</v>
      </c>
      <c r="B27" s="41" t="s">
        <v>149</v>
      </c>
      <c r="C27" s="42" t="s">
        <v>167</v>
      </c>
      <c r="D27" s="42" t="s">
        <v>151</v>
      </c>
      <c r="E27" s="42" t="s">
        <v>21</v>
      </c>
      <c r="F27" s="42" t="s">
        <v>152</v>
      </c>
      <c r="G27" s="42" t="s">
        <v>139</v>
      </c>
      <c r="H27" s="42" t="s">
        <v>168</v>
      </c>
      <c r="I27" s="42" t="s">
        <v>169</v>
      </c>
      <c r="J27" s="42" t="s">
        <v>170</v>
      </c>
      <c r="K27" s="32" t="s">
        <v>85</v>
      </c>
      <c r="L27" s="66">
        <f>M27+N27</f>
        <v>280</v>
      </c>
      <c r="M27" s="32">
        <v>280</v>
      </c>
      <c r="N27" s="32"/>
      <c r="O27" s="38" t="s">
        <v>155</v>
      </c>
      <c r="P27" s="38" t="s">
        <v>156</v>
      </c>
      <c r="Q27" s="108">
        <v>1</v>
      </c>
      <c r="R27" s="108">
        <v>1</v>
      </c>
      <c r="S27" s="37"/>
      <c r="T27" s="32"/>
      <c r="U27" s="37"/>
      <c r="V27" s="37"/>
      <c r="W27" s="37">
        <v>236</v>
      </c>
      <c r="X27" s="94">
        <v>651</v>
      </c>
      <c r="Y27" s="37"/>
      <c r="Z27" s="37"/>
      <c r="AA27" s="37" t="s">
        <v>89</v>
      </c>
      <c r="AB27" s="125" t="s">
        <v>157</v>
      </c>
      <c r="AC27" s="125" t="s">
        <v>158</v>
      </c>
    </row>
    <row r="28" s="8" customFormat="1" ht="99.75" spans="1:29">
      <c r="A28" s="37">
        <v>330</v>
      </c>
      <c r="B28" s="41" t="s">
        <v>149</v>
      </c>
      <c r="C28" s="43" t="s">
        <v>171</v>
      </c>
      <c r="D28" s="42" t="s">
        <v>151</v>
      </c>
      <c r="E28" s="42" t="s">
        <v>21</v>
      </c>
      <c r="F28" s="42" t="s">
        <v>152</v>
      </c>
      <c r="G28" s="43" t="s">
        <v>139</v>
      </c>
      <c r="H28" s="43" t="s">
        <v>172</v>
      </c>
      <c r="I28" s="42" t="s">
        <v>169</v>
      </c>
      <c r="J28" s="42" t="s">
        <v>161</v>
      </c>
      <c r="K28" s="32" t="s">
        <v>85</v>
      </c>
      <c r="L28" s="66">
        <f>M28+N28</f>
        <v>50</v>
      </c>
      <c r="M28" s="32">
        <v>50</v>
      </c>
      <c r="N28" s="32"/>
      <c r="O28" s="38" t="s">
        <v>155</v>
      </c>
      <c r="P28" s="38" t="s">
        <v>156</v>
      </c>
      <c r="Q28" s="108">
        <v>1</v>
      </c>
      <c r="R28" s="108">
        <v>1</v>
      </c>
      <c r="S28" s="37"/>
      <c r="T28" s="32"/>
      <c r="U28" s="37"/>
      <c r="V28" s="37"/>
      <c r="W28" s="37">
        <v>240</v>
      </c>
      <c r="X28" s="94">
        <v>700</v>
      </c>
      <c r="Y28" s="37"/>
      <c r="Z28" s="37"/>
      <c r="AA28" s="37" t="s">
        <v>89</v>
      </c>
      <c r="AB28" s="125" t="s">
        <v>157</v>
      </c>
      <c r="AC28" s="125" t="s">
        <v>158</v>
      </c>
    </row>
    <row r="29" s="8" customFormat="1" ht="99.75" spans="1:29">
      <c r="A29" s="37">
        <v>331</v>
      </c>
      <c r="B29" s="41" t="s">
        <v>149</v>
      </c>
      <c r="C29" s="44" t="s">
        <v>173</v>
      </c>
      <c r="D29" s="42" t="s">
        <v>151</v>
      </c>
      <c r="E29" s="42" t="s">
        <v>21</v>
      </c>
      <c r="F29" s="42" t="s">
        <v>152</v>
      </c>
      <c r="G29" s="44" t="s">
        <v>139</v>
      </c>
      <c r="H29" s="44" t="s">
        <v>172</v>
      </c>
      <c r="I29" s="42" t="s">
        <v>169</v>
      </c>
      <c r="J29" s="42" t="s">
        <v>174</v>
      </c>
      <c r="K29" s="32" t="s">
        <v>85</v>
      </c>
      <c r="L29" s="66">
        <f>M29+N29</f>
        <v>36</v>
      </c>
      <c r="M29" s="32">
        <v>36</v>
      </c>
      <c r="N29" s="32"/>
      <c r="O29" s="38" t="s">
        <v>155</v>
      </c>
      <c r="P29" s="38" t="s">
        <v>156</v>
      </c>
      <c r="Q29" s="108">
        <v>1</v>
      </c>
      <c r="R29" s="108">
        <v>1</v>
      </c>
      <c r="S29" s="37"/>
      <c r="T29" s="32"/>
      <c r="U29" s="37"/>
      <c r="V29" s="37"/>
      <c r="W29" s="37">
        <v>240</v>
      </c>
      <c r="X29" s="94">
        <v>700</v>
      </c>
      <c r="Y29" s="37"/>
      <c r="Z29" s="37"/>
      <c r="AA29" s="37" t="s">
        <v>89</v>
      </c>
      <c r="AB29" s="125" t="s">
        <v>157</v>
      </c>
      <c r="AC29" s="125" t="s">
        <v>158</v>
      </c>
    </row>
    <row r="30" s="8" customFormat="1" ht="99.75" spans="1:29">
      <c r="A30" s="37">
        <v>332</v>
      </c>
      <c r="B30" s="41" t="s">
        <v>149</v>
      </c>
      <c r="C30" s="44" t="s">
        <v>175</v>
      </c>
      <c r="D30" s="42" t="s">
        <v>151</v>
      </c>
      <c r="E30" s="42" t="s">
        <v>21</v>
      </c>
      <c r="F30" s="42" t="s">
        <v>152</v>
      </c>
      <c r="G30" s="44" t="s">
        <v>139</v>
      </c>
      <c r="H30" s="44" t="s">
        <v>172</v>
      </c>
      <c r="I30" s="42" t="s">
        <v>169</v>
      </c>
      <c r="J30" s="42" t="s">
        <v>161</v>
      </c>
      <c r="K30" s="32" t="s">
        <v>85</v>
      </c>
      <c r="L30" s="66">
        <f>M30+N30</f>
        <v>50</v>
      </c>
      <c r="M30" s="32">
        <v>50</v>
      </c>
      <c r="N30" s="32"/>
      <c r="O30" s="38" t="s">
        <v>155</v>
      </c>
      <c r="P30" s="38" t="s">
        <v>156</v>
      </c>
      <c r="Q30" s="108">
        <v>1</v>
      </c>
      <c r="R30" s="108">
        <v>1</v>
      </c>
      <c r="S30" s="37"/>
      <c r="T30" s="32"/>
      <c r="U30" s="37"/>
      <c r="V30" s="37"/>
      <c r="W30" s="37">
        <v>240</v>
      </c>
      <c r="X30" s="94">
        <v>700</v>
      </c>
      <c r="Y30" s="37"/>
      <c r="Z30" s="37"/>
      <c r="AA30" s="37" t="s">
        <v>89</v>
      </c>
      <c r="AB30" s="125" t="s">
        <v>157</v>
      </c>
      <c r="AC30" s="125" t="s">
        <v>158</v>
      </c>
    </row>
    <row r="31" s="8" customFormat="1" ht="99.75" spans="1:29">
      <c r="A31" s="37">
        <v>333</v>
      </c>
      <c r="B31" s="41" t="s">
        <v>149</v>
      </c>
      <c r="C31" s="42" t="s">
        <v>176</v>
      </c>
      <c r="D31" s="42" t="s">
        <v>151</v>
      </c>
      <c r="E31" s="42" t="s">
        <v>21</v>
      </c>
      <c r="F31" s="42" t="s">
        <v>152</v>
      </c>
      <c r="G31" s="42" t="s">
        <v>139</v>
      </c>
      <c r="H31" s="42" t="s">
        <v>177</v>
      </c>
      <c r="I31" s="42" t="s">
        <v>141</v>
      </c>
      <c r="J31" s="42" t="s">
        <v>178</v>
      </c>
      <c r="K31" s="32" t="s">
        <v>85</v>
      </c>
      <c r="L31" s="66">
        <f>M31+N31</f>
        <v>30</v>
      </c>
      <c r="M31" s="32">
        <v>30</v>
      </c>
      <c r="N31" s="32"/>
      <c r="O31" s="38" t="s">
        <v>155</v>
      </c>
      <c r="P31" s="38" t="s">
        <v>156</v>
      </c>
      <c r="Q31" s="108">
        <v>1</v>
      </c>
      <c r="R31" s="108">
        <v>1</v>
      </c>
      <c r="S31" s="37"/>
      <c r="T31" s="32"/>
      <c r="U31" s="37"/>
      <c r="V31" s="37"/>
      <c r="W31" s="37">
        <v>82</v>
      </c>
      <c r="X31" s="94">
        <v>350</v>
      </c>
      <c r="Y31" s="37"/>
      <c r="Z31" s="37"/>
      <c r="AA31" s="37" t="s">
        <v>89</v>
      </c>
      <c r="AB31" s="125" t="s">
        <v>157</v>
      </c>
      <c r="AC31" s="125" t="s">
        <v>158</v>
      </c>
    </row>
    <row r="32" s="8" customFormat="1" ht="99.75" spans="1:29">
      <c r="A32" s="37">
        <v>334</v>
      </c>
      <c r="B32" s="41" t="s">
        <v>149</v>
      </c>
      <c r="C32" s="42" t="s">
        <v>179</v>
      </c>
      <c r="D32" s="42" t="s">
        <v>151</v>
      </c>
      <c r="E32" s="42" t="s">
        <v>21</v>
      </c>
      <c r="F32" s="42" t="s">
        <v>152</v>
      </c>
      <c r="G32" s="42" t="s">
        <v>139</v>
      </c>
      <c r="H32" s="42" t="s">
        <v>177</v>
      </c>
      <c r="I32" s="42" t="s">
        <v>141</v>
      </c>
      <c r="J32" s="42" t="s">
        <v>180</v>
      </c>
      <c r="K32" s="32" t="s">
        <v>85</v>
      </c>
      <c r="L32" s="66">
        <f>M32+N32</f>
        <v>24</v>
      </c>
      <c r="M32" s="32">
        <v>24</v>
      </c>
      <c r="N32" s="32"/>
      <c r="O32" s="38" t="s">
        <v>155</v>
      </c>
      <c r="P32" s="38" t="s">
        <v>156</v>
      </c>
      <c r="Q32" s="108">
        <v>1</v>
      </c>
      <c r="R32" s="108">
        <v>1</v>
      </c>
      <c r="S32" s="37"/>
      <c r="T32" s="32"/>
      <c r="U32" s="37"/>
      <c r="V32" s="37"/>
      <c r="W32" s="37">
        <v>67</v>
      </c>
      <c r="X32" s="94">
        <v>260</v>
      </c>
      <c r="Y32" s="37"/>
      <c r="Z32" s="37"/>
      <c r="AA32" s="37" t="s">
        <v>89</v>
      </c>
      <c r="AB32" s="125" t="s">
        <v>157</v>
      </c>
      <c r="AC32" s="125" t="s">
        <v>158</v>
      </c>
    </row>
    <row r="33" s="9" customFormat="1" ht="99.75" spans="1:29">
      <c r="A33" s="37">
        <v>404</v>
      </c>
      <c r="B33" s="41" t="s">
        <v>149</v>
      </c>
      <c r="C33" s="42" t="s">
        <v>181</v>
      </c>
      <c r="D33" s="42" t="s">
        <v>151</v>
      </c>
      <c r="E33" s="42" t="s">
        <v>20</v>
      </c>
      <c r="F33" s="42" t="s">
        <v>182</v>
      </c>
      <c r="G33" s="42" t="s">
        <v>139</v>
      </c>
      <c r="H33" s="42" t="s">
        <v>130</v>
      </c>
      <c r="I33" s="42" t="s">
        <v>169</v>
      </c>
      <c r="J33" s="42" t="s">
        <v>183</v>
      </c>
      <c r="K33" s="32" t="s">
        <v>85</v>
      </c>
      <c r="L33" s="66">
        <f>M33+N33</f>
        <v>490</v>
      </c>
      <c r="M33" s="32">
        <v>490</v>
      </c>
      <c r="N33" s="32"/>
      <c r="O33" s="42" t="s">
        <v>184</v>
      </c>
      <c r="P33" s="42" t="s">
        <v>185</v>
      </c>
      <c r="Q33" s="108">
        <v>1</v>
      </c>
      <c r="R33" s="108">
        <v>1</v>
      </c>
      <c r="S33" s="37" t="s">
        <v>88</v>
      </c>
      <c r="T33" s="32" t="s">
        <v>88</v>
      </c>
      <c r="U33" s="37" t="s">
        <v>88</v>
      </c>
      <c r="V33" s="37" t="s">
        <v>88</v>
      </c>
      <c r="W33" s="37">
        <v>1947</v>
      </c>
      <c r="X33" s="94">
        <v>6499</v>
      </c>
      <c r="Y33" s="37"/>
      <c r="Z33" s="37"/>
      <c r="AA33" s="105" t="s">
        <v>89</v>
      </c>
      <c r="AB33" s="125" t="s">
        <v>157</v>
      </c>
      <c r="AC33" s="42" t="s">
        <v>186</v>
      </c>
    </row>
    <row r="34" s="9" customFormat="1" ht="99.75" spans="1:29">
      <c r="A34" s="37">
        <v>405</v>
      </c>
      <c r="B34" s="41" t="s">
        <v>149</v>
      </c>
      <c r="C34" s="42" t="s">
        <v>187</v>
      </c>
      <c r="D34" s="42" t="s">
        <v>151</v>
      </c>
      <c r="E34" s="42" t="s">
        <v>20</v>
      </c>
      <c r="F34" s="42" t="s">
        <v>182</v>
      </c>
      <c r="G34" s="42" t="s">
        <v>139</v>
      </c>
      <c r="H34" s="42" t="s">
        <v>172</v>
      </c>
      <c r="I34" s="42" t="s">
        <v>169</v>
      </c>
      <c r="J34" s="42" t="s">
        <v>188</v>
      </c>
      <c r="K34" s="32" t="s">
        <v>85</v>
      </c>
      <c r="L34" s="66">
        <f>M34+N34</f>
        <v>460</v>
      </c>
      <c r="M34" s="32">
        <v>460</v>
      </c>
      <c r="N34" s="32"/>
      <c r="O34" s="42" t="s">
        <v>189</v>
      </c>
      <c r="P34" s="42" t="s">
        <v>189</v>
      </c>
      <c r="Q34" s="108">
        <v>1</v>
      </c>
      <c r="R34" s="108">
        <v>1</v>
      </c>
      <c r="S34" s="37" t="s">
        <v>88</v>
      </c>
      <c r="T34" s="32" t="s">
        <v>88</v>
      </c>
      <c r="U34" s="37" t="s">
        <v>88</v>
      </c>
      <c r="V34" s="37" t="s">
        <v>88</v>
      </c>
      <c r="W34" s="37">
        <v>1850</v>
      </c>
      <c r="X34" s="94">
        <v>5325</v>
      </c>
      <c r="Y34" s="37"/>
      <c r="Z34" s="37"/>
      <c r="AA34" s="105" t="s">
        <v>89</v>
      </c>
      <c r="AB34" s="42" t="s">
        <v>190</v>
      </c>
      <c r="AC34" s="42" t="s">
        <v>191</v>
      </c>
    </row>
    <row r="35" s="9" customFormat="1" ht="99.75" spans="1:29">
      <c r="A35" s="37">
        <v>406</v>
      </c>
      <c r="B35" s="41" t="s">
        <v>149</v>
      </c>
      <c r="C35" s="42" t="s">
        <v>192</v>
      </c>
      <c r="D35" s="42" t="s">
        <v>137</v>
      </c>
      <c r="E35" s="42" t="s">
        <v>20</v>
      </c>
      <c r="F35" s="42" t="s">
        <v>182</v>
      </c>
      <c r="G35" s="42" t="s">
        <v>139</v>
      </c>
      <c r="H35" s="42" t="s">
        <v>193</v>
      </c>
      <c r="I35" s="37" t="s">
        <v>88</v>
      </c>
      <c r="J35" s="42" t="s">
        <v>194</v>
      </c>
      <c r="K35" s="32" t="s">
        <v>85</v>
      </c>
      <c r="L35" s="66">
        <f>M35+N35</f>
        <v>500</v>
      </c>
      <c r="M35" s="32">
        <v>500</v>
      </c>
      <c r="N35" s="32"/>
      <c r="O35" s="42" t="s">
        <v>195</v>
      </c>
      <c r="P35" s="42" t="s">
        <v>196</v>
      </c>
      <c r="Q35" s="108">
        <v>1</v>
      </c>
      <c r="R35" s="108">
        <v>1</v>
      </c>
      <c r="S35" s="37" t="s">
        <v>88</v>
      </c>
      <c r="T35" s="32" t="s">
        <v>88</v>
      </c>
      <c r="U35" s="37" t="s">
        <v>88</v>
      </c>
      <c r="V35" s="37" t="s">
        <v>88</v>
      </c>
      <c r="W35" s="37">
        <v>2647</v>
      </c>
      <c r="X35" s="94">
        <v>8799</v>
      </c>
      <c r="Y35" s="37"/>
      <c r="Z35" s="37"/>
      <c r="AA35" s="105" t="s">
        <v>89</v>
      </c>
      <c r="AB35" s="125" t="s">
        <v>157</v>
      </c>
      <c r="AC35" s="42" t="s">
        <v>186</v>
      </c>
    </row>
    <row r="36" s="9" customFormat="1" ht="99.75" spans="1:29">
      <c r="A36" s="37">
        <v>427</v>
      </c>
      <c r="B36" s="41" t="s">
        <v>149</v>
      </c>
      <c r="C36" s="42" t="s">
        <v>197</v>
      </c>
      <c r="D36" s="42" t="s">
        <v>151</v>
      </c>
      <c r="E36" s="42" t="s">
        <v>20</v>
      </c>
      <c r="F36" s="42" t="s">
        <v>198</v>
      </c>
      <c r="G36" s="42" t="s">
        <v>139</v>
      </c>
      <c r="H36" s="42" t="s">
        <v>199</v>
      </c>
      <c r="I36" s="42" t="s">
        <v>141</v>
      </c>
      <c r="J36" s="42" t="s">
        <v>200</v>
      </c>
      <c r="K36" s="32" t="s">
        <v>85</v>
      </c>
      <c r="L36" s="66">
        <f>M36+N36</f>
        <v>142</v>
      </c>
      <c r="M36" s="32"/>
      <c r="N36" s="32">
        <v>142</v>
      </c>
      <c r="O36" s="42" t="s">
        <v>201</v>
      </c>
      <c r="P36" s="42" t="s">
        <v>201</v>
      </c>
      <c r="Q36" s="108">
        <v>1</v>
      </c>
      <c r="R36" s="108">
        <v>1</v>
      </c>
      <c r="S36" s="37"/>
      <c r="T36" s="32"/>
      <c r="U36" s="37"/>
      <c r="V36" s="37"/>
      <c r="W36" s="37">
        <v>915</v>
      </c>
      <c r="X36" s="94">
        <v>3059</v>
      </c>
      <c r="Y36" s="37"/>
      <c r="Z36" s="37"/>
      <c r="AA36" s="105" t="s">
        <v>89</v>
      </c>
      <c r="AB36" s="42" t="s">
        <v>202</v>
      </c>
      <c r="AC36" s="42" t="s">
        <v>203</v>
      </c>
    </row>
    <row r="37" s="5" customFormat="1" ht="15.75" spans="1:29">
      <c r="A37" s="24"/>
      <c r="B37" s="25" t="s">
        <v>204</v>
      </c>
      <c r="C37" s="45"/>
      <c r="D37" s="45"/>
      <c r="E37" s="46"/>
      <c r="F37" s="45"/>
      <c r="G37" s="45"/>
      <c r="H37" s="47"/>
      <c r="I37" s="47"/>
      <c r="J37" s="45"/>
      <c r="K37" s="75"/>
      <c r="L37" s="73">
        <f>M37+N37</f>
        <v>5</v>
      </c>
      <c r="M37" s="74">
        <f>SUM(M38:M38)</f>
        <v>5</v>
      </c>
      <c r="N37" s="74">
        <f>SUM(N38:N38)</f>
        <v>0</v>
      </c>
      <c r="O37" s="76"/>
      <c r="P37" s="76"/>
      <c r="Q37" s="108"/>
      <c r="R37" s="108"/>
      <c r="S37" s="109"/>
      <c r="T37" s="76"/>
      <c r="U37" s="109"/>
      <c r="V37" s="109"/>
      <c r="W37" s="110"/>
      <c r="X37" s="107"/>
      <c r="Y37" s="40"/>
      <c r="Z37" s="40"/>
      <c r="AA37" s="112"/>
      <c r="AB37" s="45"/>
      <c r="AC37" s="126"/>
    </row>
    <row r="38" s="9" customFormat="1" ht="30" spans="1:29">
      <c r="A38" s="48">
        <v>528</v>
      </c>
      <c r="B38" s="41" t="s">
        <v>205</v>
      </c>
      <c r="C38" s="49" t="s">
        <v>206</v>
      </c>
      <c r="D38" s="42" t="s">
        <v>137</v>
      </c>
      <c r="E38" s="38" t="s">
        <v>35</v>
      </c>
      <c r="F38" s="42" t="s">
        <v>138</v>
      </c>
      <c r="G38" s="42" t="s">
        <v>139</v>
      </c>
      <c r="H38" s="42" t="s">
        <v>165</v>
      </c>
      <c r="I38" s="42" t="s">
        <v>141</v>
      </c>
      <c r="J38" s="37" t="s">
        <v>207</v>
      </c>
      <c r="K38" s="32" t="s">
        <v>85</v>
      </c>
      <c r="L38" s="66">
        <f>M38+N38</f>
        <v>5</v>
      </c>
      <c r="M38" s="32">
        <v>5</v>
      </c>
      <c r="N38" s="77"/>
      <c r="O38" s="42" t="s">
        <v>208</v>
      </c>
      <c r="P38" s="42" t="s">
        <v>209</v>
      </c>
      <c r="Q38" s="108">
        <v>1</v>
      </c>
      <c r="R38" s="108">
        <v>1</v>
      </c>
      <c r="S38" s="37" t="s">
        <v>88</v>
      </c>
      <c r="T38" s="32" t="s">
        <v>88</v>
      </c>
      <c r="U38" s="37" t="s">
        <v>88</v>
      </c>
      <c r="V38" s="37" t="s">
        <v>88</v>
      </c>
      <c r="W38" s="32">
        <v>170</v>
      </c>
      <c r="X38" s="94">
        <v>255</v>
      </c>
      <c r="Y38" s="32"/>
      <c r="Z38" s="32"/>
      <c r="AA38" s="37" t="s">
        <v>89</v>
      </c>
      <c r="AB38" s="37" t="s">
        <v>210</v>
      </c>
      <c r="AC38" s="37" t="s">
        <v>211</v>
      </c>
    </row>
    <row r="39" s="5" customFormat="1" ht="15.75" spans="1:29">
      <c r="A39" s="24"/>
      <c r="B39" s="25" t="s">
        <v>212</v>
      </c>
      <c r="C39" s="45"/>
      <c r="D39" s="45"/>
      <c r="E39" s="45"/>
      <c r="F39" s="45"/>
      <c r="G39" s="45"/>
      <c r="H39" s="40"/>
      <c r="I39" s="40"/>
      <c r="J39" s="45"/>
      <c r="K39" s="78"/>
      <c r="L39" s="73">
        <f>M39+N39</f>
        <v>3650</v>
      </c>
      <c r="M39" s="74">
        <f>SUM(M40:M41)</f>
        <v>3650</v>
      </c>
      <c r="N39" s="79"/>
      <c r="O39" s="76"/>
      <c r="P39" s="76"/>
      <c r="Q39" s="111"/>
      <c r="R39" s="112"/>
      <c r="S39" s="109"/>
      <c r="T39" s="113"/>
      <c r="U39" s="109"/>
      <c r="V39" s="109"/>
      <c r="W39" s="107"/>
      <c r="X39" s="107"/>
      <c r="Y39" s="107"/>
      <c r="Z39" s="107"/>
      <c r="AA39" s="112"/>
      <c r="AB39" s="45"/>
      <c r="AC39" s="45"/>
    </row>
    <row r="40" s="9" customFormat="1" ht="44.25" spans="1:29">
      <c r="A40" s="37">
        <v>610</v>
      </c>
      <c r="B40" s="41" t="s">
        <v>28</v>
      </c>
      <c r="C40" s="37" t="s">
        <v>213</v>
      </c>
      <c r="D40" s="37" t="s">
        <v>214</v>
      </c>
      <c r="E40" s="37" t="s">
        <v>215</v>
      </c>
      <c r="F40" s="37" t="s">
        <v>216</v>
      </c>
      <c r="G40" s="37" t="s">
        <v>217</v>
      </c>
      <c r="H40" s="50" t="s">
        <v>88</v>
      </c>
      <c r="I40" s="50" t="s">
        <v>88</v>
      </c>
      <c r="J40" s="37" t="s">
        <v>218</v>
      </c>
      <c r="K40" s="32" t="s">
        <v>85</v>
      </c>
      <c r="L40" s="66">
        <f>M40+N40</f>
        <v>450</v>
      </c>
      <c r="M40" s="32">
        <v>450</v>
      </c>
      <c r="N40" s="80"/>
      <c r="O40" s="81" t="s">
        <v>219</v>
      </c>
      <c r="P40" s="81" t="s">
        <v>220</v>
      </c>
      <c r="Q40" s="105">
        <v>1</v>
      </c>
      <c r="R40" s="105">
        <v>1</v>
      </c>
      <c r="S40" s="106"/>
      <c r="T40" s="81"/>
      <c r="U40" s="81" t="s">
        <v>88</v>
      </c>
      <c r="V40" s="81" t="s">
        <v>88</v>
      </c>
      <c r="W40" s="114" t="s">
        <v>88</v>
      </c>
      <c r="X40" s="94">
        <v>9000</v>
      </c>
      <c r="Y40" s="37"/>
      <c r="Z40" s="37"/>
      <c r="AA40" s="105" t="s">
        <v>89</v>
      </c>
      <c r="AB40" s="37" t="s">
        <v>221</v>
      </c>
      <c r="AC40" s="114" t="s">
        <v>222</v>
      </c>
    </row>
    <row r="41" s="9" customFormat="1" ht="58.5" spans="1:29">
      <c r="A41" s="37">
        <v>612</v>
      </c>
      <c r="B41" s="41" t="s">
        <v>30</v>
      </c>
      <c r="C41" s="42" t="s">
        <v>30</v>
      </c>
      <c r="D41" s="42" t="s">
        <v>137</v>
      </c>
      <c r="E41" s="38" t="s">
        <v>27</v>
      </c>
      <c r="F41" s="42" t="s">
        <v>216</v>
      </c>
      <c r="G41" s="42" t="s">
        <v>223</v>
      </c>
      <c r="H41" s="50" t="s">
        <v>88</v>
      </c>
      <c r="I41" s="50" t="s">
        <v>88</v>
      </c>
      <c r="J41" s="42" t="s">
        <v>224</v>
      </c>
      <c r="K41" s="32" t="s">
        <v>85</v>
      </c>
      <c r="L41" s="66">
        <f>M41+N41</f>
        <v>3200</v>
      </c>
      <c r="M41" s="32">
        <v>3200</v>
      </c>
      <c r="N41" s="80"/>
      <c r="O41" s="82" t="s">
        <v>225</v>
      </c>
      <c r="P41" s="82" t="s">
        <v>226</v>
      </c>
      <c r="Q41" s="105">
        <v>1</v>
      </c>
      <c r="R41" s="105">
        <v>1</v>
      </c>
      <c r="S41" s="81"/>
      <c r="T41" s="82"/>
      <c r="U41" s="81" t="s">
        <v>88</v>
      </c>
      <c r="V41" s="81" t="s">
        <v>88</v>
      </c>
      <c r="W41" s="114" t="s">
        <v>88</v>
      </c>
      <c r="X41" s="94">
        <v>4800</v>
      </c>
      <c r="Y41" s="37"/>
      <c r="Z41" s="37"/>
      <c r="AA41" s="105" t="s">
        <v>89</v>
      </c>
      <c r="AB41" s="42" t="s">
        <v>227</v>
      </c>
      <c r="AC41" s="127" t="s">
        <v>228</v>
      </c>
    </row>
    <row r="42" s="7" customFormat="1" ht="15.75" spans="1:29">
      <c r="A42" s="39"/>
      <c r="B42" s="25" t="s">
        <v>229</v>
      </c>
      <c r="C42" s="40"/>
      <c r="D42" s="40"/>
      <c r="E42" s="40"/>
      <c r="F42" s="40"/>
      <c r="G42" s="40"/>
      <c r="H42" s="40"/>
      <c r="I42" s="40"/>
      <c r="J42" s="40"/>
      <c r="K42" s="40"/>
      <c r="L42" s="73">
        <f>L43</f>
        <v>810</v>
      </c>
      <c r="M42" s="73">
        <f>M43</f>
        <v>810</v>
      </c>
      <c r="N42" s="74"/>
      <c r="O42" s="40"/>
      <c r="P42" s="40"/>
      <c r="Q42" s="40"/>
      <c r="R42" s="40"/>
      <c r="S42" s="40"/>
      <c r="T42" s="74"/>
      <c r="U42" s="40"/>
      <c r="V42" s="40"/>
      <c r="W42" s="115"/>
      <c r="X42" s="107"/>
      <c r="Y42" s="40"/>
      <c r="Z42" s="40"/>
      <c r="AA42" s="40"/>
      <c r="AB42" s="40"/>
      <c r="AC42" s="40"/>
    </row>
    <row r="43" s="9" customFormat="1" ht="44.25" spans="1:29">
      <c r="A43" s="51">
        <v>613</v>
      </c>
      <c r="B43" s="41" t="s">
        <v>230</v>
      </c>
      <c r="C43" s="52" t="s">
        <v>231</v>
      </c>
      <c r="D43" s="42" t="s">
        <v>137</v>
      </c>
      <c r="E43" s="42" t="s">
        <v>26</v>
      </c>
      <c r="F43" s="42" t="s">
        <v>232</v>
      </c>
      <c r="G43" s="42" t="s">
        <v>223</v>
      </c>
      <c r="H43" s="37" t="s">
        <v>88</v>
      </c>
      <c r="I43" s="37" t="s">
        <v>88</v>
      </c>
      <c r="J43" s="83" t="s">
        <v>233</v>
      </c>
      <c r="K43" s="32" t="s">
        <v>85</v>
      </c>
      <c r="L43" s="66">
        <f>M43+N43</f>
        <v>810</v>
      </c>
      <c r="M43" s="84">
        <v>810</v>
      </c>
      <c r="N43" s="85"/>
      <c r="O43" s="83" t="s">
        <v>233</v>
      </c>
      <c r="P43" s="82" t="s">
        <v>234</v>
      </c>
      <c r="Q43" s="105">
        <v>1</v>
      </c>
      <c r="R43" s="105">
        <v>1</v>
      </c>
      <c r="S43" s="81"/>
      <c r="T43" s="81" t="s">
        <v>88</v>
      </c>
      <c r="U43" s="81" t="s">
        <v>88</v>
      </c>
      <c r="V43" s="81" t="s">
        <v>88</v>
      </c>
      <c r="W43" s="85">
        <v>869</v>
      </c>
      <c r="X43" s="94">
        <v>2700</v>
      </c>
      <c r="Y43" s="37"/>
      <c r="Z43" s="37"/>
      <c r="AA43" s="106" t="s">
        <v>89</v>
      </c>
      <c r="AB43" s="42" t="s">
        <v>235</v>
      </c>
      <c r="AC43" s="42" t="s">
        <v>236</v>
      </c>
    </row>
    <row r="44" s="5" customFormat="1" ht="15.75" spans="1:29">
      <c r="A44" s="29"/>
      <c r="B44" s="25" t="s">
        <v>237</v>
      </c>
      <c r="C44" s="53"/>
      <c r="D44" s="45"/>
      <c r="E44" s="45"/>
      <c r="F44" s="45"/>
      <c r="G44" s="45"/>
      <c r="H44" s="40"/>
      <c r="I44" s="40"/>
      <c r="J44" s="53"/>
      <c r="K44" s="75"/>
      <c r="L44" s="73">
        <f>L45</f>
        <v>600</v>
      </c>
      <c r="M44" s="73">
        <f>M45</f>
        <v>600</v>
      </c>
      <c r="N44" s="86"/>
      <c r="O44" s="76"/>
      <c r="P44" s="76"/>
      <c r="Q44" s="112"/>
      <c r="R44" s="112"/>
      <c r="S44" s="109"/>
      <c r="T44" s="109"/>
      <c r="U44" s="109"/>
      <c r="V44" s="109"/>
      <c r="W44" s="86"/>
      <c r="X44" s="107"/>
      <c r="Y44" s="40"/>
      <c r="Z44" s="40"/>
      <c r="AA44" s="112"/>
      <c r="AB44" s="45"/>
      <c r="AC44" s="45"/>
    </row>
    <row r="45" s="9" customFormat="1" ht="42.75" spans="1:29">
      <c r="A45" s="51">
        <v>614</v>
      </c>
      <c r="B45" s="41" t="s">
        <v>9</v>
      </c>
      <c r="C45" s="42" t="s">
        <v>9</v>
      </c>
      <c r="D45" s="54" t="s">
        <v>137</v>
      </c>
      <c r="E45" s="55" t="s">
        <v>36</v>
      </c>
      <c r="F45" s="54" t="s">
        <v>238</v>
      </c>
      <c r="G45" s="42" t="s">
        <v>223</v>
      </c>
      <c r="H45" s="37" t="s">
        <v>88</v>
      </c>
      <c r="I45" s="87" t="s">
        <v>88</v>
      </c>
      <c r="J45" s="42" t="s">
        <v>239</v>
      </c>
      <c r="K45" s="32" t="s">
        <v>85</v>
      </c>
      <c r="L45" s="66">
        <f>M45+N45</f>
        <v>600</v>
      </c>
      <c r="M45" s="88">
        <v>600</v>
      </c>
      <c r="N45" s="32"/>
      <c r="O45" s="55" t="s">
        <v>240</v>
      </c>
      <c r="P45" s="55" t="s">
        <v>241</v>
      </c>
      <c r="Q45" s="92">
        <v>1</v>
      </c>
      <c r="R45" s="92">
        <v>1</v>
      </c>
      <c r="S45" s="81" t="s">
        <v>88</v>
      </c>
      <c r="T45" s="116" t="s">
        <v>88</v>
      </c>
      <c r="U45" s="116" t="s">
        <v>88</v>
      </c>
      <c r="V45" s="37" t="s">
        <v>88</v>
      </c>
      <c r="W45" s="37" t="s">
        <v>88</v>
      </c>
      <c r="X45" s="117" t="s">
        <v>88</v>
      </c>
      <c r="Y45" s="51"/>
      <c r="Z45" s="51"/>
      <c r="AA45" s="128" t="s">
        <v>89</v>
      </c>
      <c r="AB45" s="129" t="s">
        <v>242</v>
      </c>
      <c r="AC45" s="37" t="s">
        <v>88</v>
      </c>
    </row>
  </sheetData>
  <autoFilter ref="A5:AC45">
    <extLst/>
  </autoFilter>
  <mergeCells count="25">
    <mergeCell ref="B1:AC1"/>
    <mergeCell ref="P2:AA2"/>
    <mergeCell ref="T3:Z3"/>
    <mergeCell ref="T4:V4"/>
    <mergeCell ref="W4:X4"/>
    <mergeCell ref="A2:A5"/>
    <mergeCell ref="B2:B5"/>
    <mergeCell ref="C2:C5"/>
    <mergeCell ref="D2:D5"/>
    <mergeCell ref="E2:E5"/>
    <mergeCell ref="F2:F5"/>
    <mergeCell ref="J2:J5"/>
    <mergeCell ref="K2:K5"/>
    <mergeCell ref="L2:L5"/>
    <mergeCell ref="M4:M5"/>
    <mergeCell ref="N4:N5"/>
    <mergeCell ref="O2:O5"/>
    <mergeCell ref="Y4:Y5"/>
    <mergeCell ref="Z4:Z5"/>
    <mergeCell ref="AA3:AA5"/>
    <mergeCell ref="AB2:AB5"/>
    <mergeCell ref="AC2:AC5"/>
    <mergeCell ref="G2:I4"/>
    <mergeCell ref="M2:N3"/>
    <mergeCell ref="P3:S4"/>
  </mergeCells>
  <pageMargins left="0.751388888888889" right="0.751388888888889" top="1" bottom="1" header="0.5" footer="0.5"/>
  <pageSetup paperSize="9" scale="2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2022-12-06T06:35:00Z</dcterms:created>
  <dcterms:modified xsi:type="dcterms:W3CDTF">2023-01-05T08:31:16Z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38C83D531664489395E520A2C01770BF</vt:lpwstr>
  </property>
  <property fmtid="{D5CDD505-2E9C-101B-9397-08002B2CF9AE}" pid="3" name="KSOProductBuildVer">
    <vt:lpwstr>2052-11.8.2.10912</vt:lpwstr>
  </property>
</Properties>
</file>