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<sst xmlns="http://schemas.openxmlformats.org/spreadsheetml/2006/main" count="3075" uniqueCount="753">
  <si>
    <t>农村低保资金发放花名册</t>
  </si>
  <si>
    <t>序号</t>
  </si>
  <si>
    <t>县区名称</t>
  </si>
  <si>
    <t>乡镇名称</t>
  </si>
  <si>
    <t>户主姓名</t>
  </si>
  <si>
    <t>保障金额</t>
  </si>
  <si>
    <t>补助标准</t>
  </si>
  <si>
    <t>萧县</t>
  </si>
  <si>
    <t>白土镇</t>
  </si>
  <si>
    <t>张宇</t>
  </si>
  <si>
    <t>722</t>
  </si>
  <si>
    <t>朱俊兰</t>
  </si>
  <si>
    <t>马立平</t>
  </si>
  <si>
    <t>高文超</t>
  </si>
  <si>
    <t>郑振美</t>
  </si>
  <si>
    <t>侯玉云</t>
  </si>
  <si>
    <t>欧如英</t>
  </si>
  <si>
    <t>刘剑云</t>
  </si>
  <si>
    <t>张淑侠</t>
  </si>
  <si>
    <t>卢存良</t>
  </si>
  <si>
    <t>谢圣兰</t>
  </si>
  <si>
    <t>郑忠兰</t>
  </si>
  <si>
    <t>张明和</t>
  </si>
  <si>
    <t>杨德富</t>
  </si>
  <si>
    <t>赵静</t>
  </si>
  <si>
    <t>卢正井</t>
  </si>
  <si>
    <t>朱书存</t>
  </si>
  <si>
    <t>孟凡云</t>
  </si>
  <si>
    <t>卢成兰</t>
  </si>
  <si>
    <t>王瑞堂</t>
  </si>
  <si>
    <t>张素英</t>
  </si>
  <si>
    <t>卢雪梅</t>
  </si>
  <si>
    <t>王贵英</t>
  </si>
  <si>
    <t>吴西兰</t>
  </si>
  <si>
    <t>王书英</t>
  </si>
  <si>
    <t>朱瑞华</t>
  </si>
  <si>
    <t>蔡香峦</t>
  </si>
  <si>
    <t>王吉中</t>
  </si>
  <si>
    <t>程德伍</t>
  </si>
  <si>
    <t>罗施芳</t>
  </si>
  <si>
    <t>宋翠玲</t>
  </si>
  <si>
    <t>王孝峰</t>
  </si>
  <si>
    <t>谢长远</t>
  </si>
  <si>
    <t>李胜香</t>
  </si>
  <si>
    <t>赵庆义</t>
  </si>
  <si>
    <t>韩召玲</t>
  </si>
  <si>
    <t>梁保英</t>
  </si>
  <si>
    <t>张萍</t>
  </si>
  <si>
    <t>许支英</t>
  </si>
  <si>
    <t>李夺功</t>
  </si>
  <si>
    <t>朱以兰</t>
  </si>
  <si>
    <t>王米亨</t>
  </si>
  <si>
    <t>张占柱</t>
  </si>
  <si>
    <t>杨保忠</t>
  </si>
  <si>
    <t>冯奎</t>
  </si>
  <si>
    <t>卢政娥</t>
  </si>
  <si>
    <t>王大洪</t>
  </si>
  <si>
    <t>谢继才</t>
  </si>
  <si>
    <t>张天增</t>
  </si>
  <si>
    <t>卢正伦</t>
  </si>
  <si>
    <t>葛长英</t>
  </si>
  <si>
    <t>刘伦福</t>
  </si>
  <si>
    <t>申保存</t>
  </si>
  <si>
    <t>朱传玲</t>
  </si>
  <si>
    <t>代成海</t>
  </si>
  <si>
    <t>周雨晴</t>
  </si>
  <si>
    <t>孟现礼</t>
  </si>
  <si>
    <t>陈兴义</t>
  </si>
  <si>
    <t>胡玉兰</t>
  </si>
  <si>
    <t>谢继全</t>
  </si>
  <si>
    <t>张明存</t>
  </si>
  <si>
    <t>朱克俊</t>
  </si>
  <si>
    <t>马书英</t>
  </si>
  <si>
    <t>李兰英</t>
  </si>
  <si>
    <t>孟庆华</t>
  </si>
  <si>
    <t>卢书英</t>
  </si>
  <si>
    <t>李淑侠</t>
  </si>
  <si>
    <t>王淑丽</t>
  </si>
  <si>
    <t>朱得英</t>
  </si>
  <si>
    <t>詹俊华</t>
  </si>
  <si>
    <t>魏彩芹</t>
  </si>
  <si>
    <t>代家廷</t>
  </si>
  <si>
    <t>卢广顺</t>
  </si>
  <si>
    <t>葛玉侠</t>
  </si>
  <si>
    <t>杨德川</t>
  </si>
  <si>
    <t>黄文军</t>
  </si>
  <si>
    <t>代绪桃</t>
  </si>
  <si>
    <t>张伍松</t>
  </si>
  <si>
    <t>孙忠兰</t>
  </si>
  <si>
    <t>杨怀征</t>
  </si>
  <si>
    <t>王亮</t>
  </si>
  <si>
    <t>芳秀云</t>
  </si>
  <si>
    <t>朱金梅</t>
  </si>
  <si>
    <t>卢成英</t>
  </si>
  <si>
    <t>杨宝珍</t>
  </si>
  <si>
    <t>郭世平</t>
  </si>
  <si>
    <t>祁赞成</t>
  </si>
  <si>
    <t>许秀娟</t>
  </si>
  <si>
    <t>孙全良</t>
  </si>
  <si>
    <t>杜文根</t>
  </si>
  <si>
    <t>胡兴起</t>
  </si>
  <si>
    <t>张永银</t>
  </si>
  <si>
    <t>张玉春</t>
  </si>
  <si>
    <t>朱永全</t>
  </si>
  <si>
    <t>黄玉芳</t>
  </si>
  <si>
    <t>王敬米</t>
  </si>
  <si>
    <t>许桂兰</t>
  </si>
  <si>
    <t>卢正坐</t>
  </si>
  <si>
    <t>胡召玉</t>
  </si>
  <si>
    <t>王凯</t>
  </si>
  <si>
    <t>董德敏</t>
  </si>
  <si>
    <t>卢成彬</t>
  </si>
  <si>
    <t>武克荣</t>
  </si>
  <si>
    <t>崔秀云</t>
  </si>
  <si>
    <t>文华</t>
  </si>
  <si>
    <t>刘凡振</t>
  </si>
  <si>
    <t>张永跃</t>
  </si>
  <si>
    <t>董明</t>
  </si>
  <si>
    <t>陈明珍</t>
  </si>
  <si>
    <t>程启英</t>
  </si>
  <si>
    <t>张秀兰</t>
  </si>
  <si>
    <t>张文英</t>
  </si>
  <si>
    <t>代克新</t>
  </si>
  <si>
    <t>李从功</t>
  </si>
  <si>
    <t>马玉皇</t>
  </si>
  <si>
    <t>刘凡英</t>
  </si>
  <si>
    <t>董德志</t>
  </si>
  <si>
    <t>郑文彦</t>
  </si>
  <si>
    <t>王新锋</t>
  </si>
  <si>
    <t>段道义</t>
  </si>
  <si>
    <t>余海洋</t>
  </si>
  <si>
    <t>高艳兰</t>
  </si>
  <si>
    <t>代福星</t>
  </si>
  <si>
    <t>孙树吉</t>
  </si>
  <si>
    <t>施宏芹</t>
  </si>
  <si>
    <t>代成龙</t>
  </si>
  <si>
    <t>张学兰</t>
  </si>
  <si>
    <t>许吉动</t>
  </si>
  <si>
    <t>张爱中</t>
  </si>
  <si>
    <t>张玲英</t>
  </si>
  <si>
    <t>董计云</t>
  </si>
  <si>
    <t>费毛妹</t>
  </si>
  <si>
    <t>张鲜菊</t>
  </si>
  <si>
    <t>蔡佰元</t>
  </si>
  <si>
    <t>张世明</t>
  </si>
  <si>
    <t>冯文香</t>
  </si>
  <si>
    <t>孟献春</t>
  </si>
  <si>
    <t>廉祥风</t>
  </si>
  <si>
    <t>梁恒彬</t>
  </si>
  <si>
    <t>朱伟</t>
  </si>
  <si>
    <t>张代菊</t>
  </si>
  <si>
    <t>蔡站新</t>
  </si>
  <si>
    <t>张萌</t>
  </si>
  <si>
    <t>赵堂耙</t>
  </si>
  <si>
    <t>侯文领</t>
  </si>
  <si>
    <t>卢姚氏</t>
  </si>
  <si>
    <t>张玉平</t>
  </si>
  <si>
    <t>张启英</t>
  </si>
  <si>
    <t>王召丰</t>
  </si>
  <si>
    <t>侯文干</t>
  </si>
  <si>
    <t>张立中</t>
  </si>
  <si>
    <t>孟令朝</t>
  </si>
  <si>
    <t>谢贤忠</t>
  </si>
  <si>
    <t>陈辽春</t>
  </si>
  <si>
    <t>王玉云</t>
  </si>
  <si>
    <t>陈文建</t>
  </si>
  <si>
    <t>胡得真</t>
  </si>
  <si>
    <t>尹仲德</t>
  </si>
  <si>
    <t>王亨举</t>
  </si>
  <si>
    <t>王保全</t>
  </si>
  <si>
    <t>王金鹏</t>
  </si>
  <si>
    <t>许皖思</t>
  </si>
  <si>
    <t>毛书贞</t>
  </si>
  <si>
    <t>孟庆军</t>
  </si>
  <si>
    <t>卢修波</t>
  </si>
  <si>
    <t>尹彦彦</t>
  </si>
  <si>
    <t>欧林田</t>
  </si>
  <si>
    <t>杨堂印</t>
  </si>
  <si>
    <t>董德治</t>
  </si>
  <si>
    <t>陈雷</t>
  </si>
  <si>
    <t>袁克玲</t>
  </si>
  <si>
    <t>郭广彬</t>
  </si>
  <si>
    <t>朱勇</t>
  </si>
  <si>
    <t>尹克敏</t>
  </si>
  <si>
    <t>宣翠兰</t>
  </si>
  <si>
    <t>窦远德</t>
  </si>
  <si>
    <t>项桂华</t>
  </si>
  <si>
    <t>沙丙伍</t>
  </si>
  <si>
    <t>朱德俊</t>
  </si>
  <si>
    <t>许敬文</t>
  </si>
  <si>
    <t>郭学习</t>
  </si>
  <si>
    <t>冯胜利</t>
  </si>
  <si>
    <t>卢次军</t>
  </si>
  <si>
    <t>朱营营</t>
  </si>
  <si>
    <t>吴起兰</t>
  </si>
  <si>
    <t>卢贺</t>
  </si>
  <si>
    <t>冯丙顺</t>
  </si>
  <si>
    <t>冯玉银</t>
  </si>
  <si>
    <t>朱敬彩</t>
  </si>
  <si>
    <t>杜长英</t>
  </si>
  <si>
    <t>朱迎丽</t>
  </si>
  <si>
    <t>荆心山</t>
  </si>
  <si>
    <t>惠昌胜</t>
  </si>
  <si>
    <t>冯来弟</t>
  </si>
  <si>
    <t>杨新芳</t>
  </si>
  <si>
    <t>毛红川</t>
  </si>
  <si>
    <t>杜长海</t>
  </si>
  <si>
    <t>陈先艳</t>
  </si>
  <si>
    <t>李自如</t>
  </si>
  <si>
    <t>欧秀荣</t>
  </si>
  <si>
    <t>纵慧贞</t>
  </si>
  <si>
    <t>董公九</t>
  </si>
  <si>
    <t>王惠兰</t>
  </si>
  <si>
    <t>梁恒贵</t>
  </si>
  <si>
    <t>刘玉银</t>
  </si>
  <si>
    <t>张海付</t>
  </si>
  <si>
    <t>王世荣</t>
  </si>
  <si>
    <t>李长德</t>
  </si>
  <si>
    <t>宣淑玲</t>
  </si>
  <si>
    <t>王珊珊</t>
  </si>
  <si>
    <t>梁碧侠</t>
  </si>
  <si>
    <t>杜长城</t>
  </si>
  <si>
    <t>王洪贞</t>
  </si>
  <si>
    <t>张绪桂</t>
  </si>
  <si>
    <t>朱秋珍</t>
  </si>
  <si>
    <t>宋言平</t>
  </si>
  <si>
    <t>刘美荣</t>
  </si>
  <si>
    <t>范俊江</t>
  </si>
  <si>
    <t>黄龙侠</t>
  </si>
  <si>
    <t>张莲</t>
  </si>
  <si>
    <t>李道玲</t>
  </si>
  <si>
    <t>安中英</t>
  </si>
  <si>
    <t>朱海凤</t>
  </si>
  <si>
    <t>冯现忠</t>
  </si>
  <si>
    <t>余庆兰</t>
  </si>
  <si>
    <t>朱玲</t>
  </si>
  <si>
    <t>张孟英</t>
  </si>
  <si>
    <t>陈团结</t>
  </si>
  <si>
    <t>金凡银</t>
  </si>
  <si>
    <t>卓跃先</t>
  </si>
  <si>
    <t>孟伊香</t>
  </si>
  <si>
    <t>丁培松</t>
  </si>
  <si>
    <t>高玉水</t>
  </si>
  <si>
    <t>朱永分</t>
  </si>
  <si>
    <t>王广杰</t>
  </si>
  <si>
    <t>胡磊</t>
  </si>
  <si>
    <t>蔡香英</t>
  </si>
  <si>
    <t>徐后兰</t>
  </si>
  <si>
    <t>陈长安</t>
  </si>
  <si>
    <t>薛金婵</t>
  </si>
  <si>
    <t>李圣田</t>
  </si>
  <si>
    <t>李明亮</t>
  </si>
  <si>
    <t>冯文知</t>
  </si>
  <si>
    <t>卢香岭</t>
  </si>
  <si>
    <t>施大鹏</t>
  </si>
  <si>
    <t>张文才</t>
  </si>
  <si>
    <t>李世义</t>
  </si>
  <si>
    <t>邓昌兰</t>
  </si>
  <si>
    <t>卢素敏</t>
  </si>
  <si>
    <t>刘祥英</t>
  </si>
  <si>
    <t>王初条</t>
  </si>
  <si>
    <t>惠爱华</t>
  </si>
  <si>
    <t>朱雷</t>
  </si>
  <si>
    <t>赵广兰</t>
  </si>
  <si>
    <t>谭玉英</t>
  </si>
  <si>
    <t>高艳存</t>
  </si>
  <si>
    <t>谢胜生</t>
  </si>
  <si>
    <t>詹俊杰</t>
  </si>
  <si>
    <t>荆荣英</t>
  </si>
  <si>
    <t>张玉明</t>
  </si>
  <si>
    <t>王大梅</t>
  </si>
  <si>
    <t>代支影</t>
  </si>
  <si>
    <t>朱以品</t>
  </si>
  <si>
    <t>毛挺侠</t>
  </si>
  <si>
    <t>李明心</t>
  </si>
  <si>
    <t>杜兰英</t>
  </si>
  <si>
    <t>余朝兰</t>
  </si>
  <si>
    <t>刘雨婷</t>
  </si>
  <si>
    <t>孙秀荣</t>
  </si>
  <si>
    <t>李文芸</t>
  </si>
  <si>
    <t>周美英</t>
  </si>
  <si>
    <t>徐文治</t>
  </si>
  <si>
    <t>代成友</t>
  </si>
  <si>
    <t>王世理</t>
  </si>
  <si>
    <t>刘雪敏</t>
  </si>
  <si>
    <t>刘繁华</t>
  </si>
  <si>
    <t>祝永</t>
  </si>
  <si>
    <t>梁书英</t>
  </si>
  <si>
    <t>卢成金</t>
  </si>
  <si>
    <t>聂巧云</t>
  </si>
  <si>
    <t>张朝元</t>
  </si>
  <si>
    <t>张彩玲</t>
  </si>
  <si>
    <t>李振英</t>
  </si>
  <si>
    <t>王传成</t>
  </si>
  <si>
    <t>韩凤英</t>
  </si>
  <si>
    <t>许继水</t>
  </si>
  <si>
    <t>董海燕</t>
  </si>
  <si>
    <t>卢次喜</t>
  </si>
  <si>
    <t>吴志兰</t>
  </si>
  <si>
    <t>王书华</t>
  </si>
  <si>
    <t>欧道生</t>
  </si>
  <si>
    <t>马爱华</t>
  </si>
  <si>
    <t>王洋洋</t>
  </si>
  <si>
    <t>郑思龙</t>
  </si>
  <si>
    <t>董德全</t>
  </si>
  <si>
    <t>韩广福</t>
  </si>
  <si>
    <t>卢长安</t>
  </si>
  <si>
    <t>赵康敬</t>
  </si>
  <si>
    <t>段绪朝</t>
  </si>
  <si>
    <t>杨秀英</t>
  </si>
  <si>
    <t>黄启强</t>
  </si>
  <si>
    <t>田瑞英</t>
  </si>
  <si>
    <t>卢玉华</t>
  </si>
  <si>
    <t>武时英</t>
  </si>
  <si>
    <t>陈文侠</t>
  </si>
  <si>
    <t>韩桂英</t>
  </si>
  <si>
    <t>朱天真</t>
  </si>
  <si>
    <t>杨宗田</t>
  </si>
  <si>
    <t>苏梅英</t>
  </si>
  <si>
    <t>余朝云</t>
  </si>
  <si>
    <t>谢圣侠</t>
  </si>
  <si>
    <t>张洪勤</t>
  </si>
  <si>
    <t>许成水</t>
  </si>
  <si>
    <t>陈书敬</t>
  </si>
  <si>
    <t>王志民</t>
  </si>
  <si>
    <t>丁保证</t>
  </si>
  <si>
    <t>刘子英</t>
  </si>
  <si>
    <t>董公齐</t>
  </si>
  <si>
    <t>代敏侠</t>
  </si>
  <si>
    <t>杨雪</t>
  </si>
  <si>
    <t>杨宗德</t>
  </si>
  <si>
    <t>庞春花</t>
  </si>
  <si>
    <t>韩桂芳</t>
  </si>
  <si>
    <t>纵丰福</t>
  </si>
  <si>
    <t>朱永康</t>
  </si>
  <si>
    <t>董建梗</t>
  </si>
  <si>
    <t>张小芬</t>
  </si>
  <si>
    <t>王雪云</t>
  </si>
  <si>
    <t>王精甫</t>
  </si>
  <si>
    <t>卢次芳</t>
  </si>
  <si>
    <t>朱世界</t>
  </si>
  <si>
    <t>代夫英</t>
  </si>
  <si>
    <t>胡德美</t>
  </si>
  <si>
    <t>李凤兰</t>
  </si>
  <si>
    <t>朱茂芝</t>
  </si>
  <si>
    <t>张真</t>
  </si>
  <si>
    <t>许成福</t>
  </si>
  <si>
    <t>姜广克</t>
  </si>
  <si>
    <t>朱松顶</t>
  </si>
  <si>
    <t>蔡雪松</t>
  </si>
  <si>
    <t>陈文亭</t>
  </si>
  <si>
    <t>李加群</t>
  </si>
  <si>
    <t>袁克英</t>
  </si>
  <si>
    <t>朱翠英</t>
  </si>
  <si>
    <t>孙凤英</t>
  </si>
  <si>
    <t>周德云</t>
  </si>
  <si>
    <t>杨存侠</t>
  </si>
  <si>
    <t>王吉玲</t>
  </si>
  <si>
    <t>黄永义</t>
  </si>
  <si>
    <t>卢再柱</t>
  </si>
  <si>
    <t>詹子加</t>
  </si>
  <si>
    <t>王世如</t>
  </si>
  <si>
    <t>朱以能</t>
  </si>
  <si>
    <t>毛玉兰</t>
  </si>
  <si>
    <t>赵飞</t>
  </si>
  <si>
    <t>李华</t>
  </si>
  <si>
    <t>孙玉兰</t>
  </si>
  <si>
    <t>李玉兰</t>
  </si>
  <si>
    <t>付金玲</t>
  </si>
  <si>
    <t>段园寒</t>
  </si>
  <si>
    <t>胡世久</t>
  </si>
  <si>
    <t>卢春侠</t>
  </si>
  <si>
    <t>宋元美</t>
  </si>
  <si>
    <t>代东风</t>
  </si>
  <si>
    <t>杨开金</t>
  </si>
  <si>
    <t>冯梅芳</t>
  </si>
  <si>
    <t>王运兰</t>
  </si>
  <si>
    <t>刘永彦</t>
  </si>
  <si>
    <t>孟现成</t>
  </si>
  <si>
    <t>刘庆英</t>
  </si>
  <si>
    <t>侯光明</t>
  </si>
  <si>
    <t>王献兰</t>
  </si>
  <si>
    <t>许保英</t>
  </si>
  <si>
    <t>刘荣华</t>
  </si>
  <si>
    <t>李加兵</t>
  </si>
  <si>
    <t>陈桂刚</t>
  </si>
  <si>
    <t>姜兴芳</t>
  </si>
  <si>
    <t>占书影</t>
  </si>
  <si>
    <t>张继芝</t>
  </si>
  <si>
    <t>朱新华</t>
  </si>
  <si>
    <t>王云贞</t>
  </si>
  <si>
    <t>冯依墨</t>
  </si>
  <si>
    <t>赵学荣</t>
  </si>
  <si>
    <t>卢成玉</t>
  </si>
  <si>
    <t>黄后华</t>
  </si>
  <si>
    <t>张玉合</t>
  </si>
  <si>
    <t>朱克芝</t>
  </si>
  <si>
    <t>吕兴雷</t>
  </si>
  <si>
    <t>刘翠玲</t>
  </si>
  <si>
    <t>芦正文</t>
  </si>
  <si>
    <t>孟祥心</t>
  </si>
  <si>
    <t>张振全</t>
  </si>
  <si>
    <t>朱玉美</t>
  </si>
  <si>
    <t>邵桂兰</t>
  </si>
  <si>
    <t>谢改弟</t>
  </si>
  <si>
    <t>冯文蕊</t>
  </si>
  <si>
    <t>赵健霖</t>
  </si>
  <si>
    <t>卢成某</t>
  </si>
  <si>
    <t>耿红兰</t>
  </si>
  <si>
    <t>田美英</t>
  </si>
  <si>
    <t>姜远志</t>
  </si>
  <si>
    <t>尹翔宇</t>
  </si>
  <si>
    <t>张玉臣</t>
  </si>
  <si>
    <t>尹仲华</t>
  </si>
  <si>
    <t>刘若桃</t>
  </si>
  <si>
    <t>张爱俠</t>
  </si>
  <si>
    <t>王世华</t>
  </si>
  <si>
    <t>杨朝阳</t>
  </si>
  <si>
    <t>张绪连</t>
  </si>
  <si>
    <t>梁小芬</t>
  </si>
  <si>
    <t>王瑞民</t>
  </si>
  <si>
    <t>张明志</t>
  </si>
  <si>
    <t>冯高产</t>
  </si>
  <si>
    <t>王存书</t>
  </si>
  <si>
    <t>张敬义</t>
  </si>
  <si>
    <t>毛玉芹</t>
  </si>
  <si>
    <t>王猛</t>
  </si>
  <si>
    <t>任广兰</t>
  </si>
  <si>
    <t>任秀珍</t>
  </si>
  <si>
    <t>朱永乐</t>
  </si>
  <si>
    <t>侯文法</t>
  </si>
  <si>
    <t>冯文关</t>
  </si>
  <si>
    <t>张传明</t>
  </si>
  <si>
    <t>董建英</t>
  </si>
  <si>
    <t>张友智</t>
  </si>
  <si>
    <t>陈仙环</t>
  </si>
  <si>
    <t>刘庆和</t>
  </si>
  <si>
    <t>孟庆娥</t>
  </si>
  <si>
    <t>吴美芝</t>
  </si>
  <si>
    <t>胡德发</t>
  </si>
  <si>
    <t>李明宣</t>
  </si>
  <si>
    <t>欧林剑</t>
  </si>
  <si>
    <t>杨小东</t>
  </si>
  <si>
    <t>王洪保</t>
  </si>
  <si>
    <t>侯文森</t>
  </si>
  <si>
    <t>王洪成</t>
  </si>
  <si>
    <t>王洪海</t>
  </si>
  <si>
    <t>赵佰堂</t>
  </si>
  <si>
    <t>朱文英</t>
  </si>
  <si>
    <t>许成芝</t>
  </si>
  <si>
    <t>薛兰英</t>
  </si>
  <si>
    <t>杨宝云</t>
  </si>
  <si>
    <t>施宏海</t>
  </si>
  <si>
    <t>刘庆兰</t>
  </si>
  <si>
    <t>许志兰</t>
  </si>
  <si>
    <t>纵兆君</t>
  </si>
  <si>
    <t>欧阳锁林</t>
  </si>
  <si>
    <t>朱淑云</t>
  </si>
  <si>
    <t>张开新</t>
  </si>
  <si>
    <t>卢凤玲</t>
  </si>
  <si>
    <t>朱德仁</t>
  </si>
  <si>
    <t>孙文秀</t>
  </si>
  <si>
    <t>唐朝华</t>
  </si>
  <si>
    <t>会纪英</t>
  </si>
  <si>
    <t>惠圣干</t>
  </si>
  <si>
    <t>王运宝</t>
  </si>
  <si>
    <t>潘玲彦</t>
  </si>
  <si>
    <t>王文敬</t>
  </si>
  <si>
    <t>王梅</t>
  </si>
  <si>
    <t>申克友</t>
  </si>
  <si>
    <t>王广英</t>
  </si>
  <si>
    <t>王浩</t>
  </si>
  <si>
    <t>王凤彩</t>
  </si>
  <si>
    <t>卢成顺</t>
  </si>
  <si>
    <t>朱以春</t>
  </si>
  <si>
    <t>卢存英</t>
  </si>
  <si>
    <t>陈书华</t>
  </si>
  <si>
    <t>吕兆才</t>
  </si>
  <si>
    <t>欧林兰</t>
  </si>
  <si>
    <t>王洪礼</t>
  </si>
  <si>
    <t>张朝龙</t>
  </si>
  <si>
    <t>卢致顺</t>
  </si>
  <si>
    <t>安中兰</t>
  </si>
  <si>
    <t>王百英</t>
  </si>
  <si>
    <t>张继忠</t>
  </si>
  <si>
    <t>陈之桂</t>
  </si>
  <si>
    <t>张军慈</t>
  </si>
  <si>
    <t>周桂芳</t>
  </si>
  <si>
    <t>卢致金</t>
  </si>
  <si>
    <t>王运喜</t>
  </si>
  <si>
    <t>董爱芹</t>
  </si>
  <si>
    <t>陈凤华</t>
  </si>
  <si>
    <t>吴长玲</t>
  </si>
  <si>
    <t>毛玉芳</t>
  </si>
  <si>
    <t>尹克金</t>
  </si>
  <si>
    <t>张广菊</t>
  </si>
  <si>
    <t>窦远明</t>
  </si>
  <si>
    <t>姚光兰</t>
  </si>
  <si>
    <t>李文孝</t>
  </si>
  <si>
    <t>王旭东</t>
  </si>
  <si>
    <t>韩广云</t>
  </si>
  <si>
    <t>卢书芳</t>
  </si>
  <si>
    <t>孙忠美</t>
  </si>
  <si>
    <t>程文华</t>
  </si>
  <si>
    <t>欧儒权</t>
  </si>
  <si>
    <t>欧林英</t>
  </si>
  <si>
    <t>冯永新</t>
  </si>
  <si>
    <t>朱克友</t>
  </si>
  <si>
    <t>王会珍</t>
  </si>
  <si>
    <t>许吉德</t>
  </si>
  <si>
    <t>朱升起</t>
  </si>
  <si>
    <t>李存义</t>
  </si>
  <si>
    <t>陈秀芬</t>
  </si>
  <si>
    <t>董德发</t>
  </si>
  <si>
    <t>张衍停</t>
  </si>
  <si>
    <t>张继军</t>
  </si>
  <si>
    <t>孟芳芳</t>
  </si>
  <si>
    <t>刘祥云</t>
  </si>
  <si>
    <t>孟庆海</t>
  </si>
  <si>
    <t>张西敬</t>
  </si>
  <si>
    <t>程桂英</t>
  </si>
  <si>
    <t>孙华义</t>
  </si>
  <si>
    <t>王召化</t>
  </si>
  <si>
    <t>张世平</t>
  </si>
  <si>
    <t>张化美</t>
  </si>
  <si>
    <t>姜书侠</t>
  </si>
  <si>
    <t>李文东</t>
  </si>
  <si>
    <t>潘守英</t>
  </si>
  <si>
    <t>代胜英</t>
  </si>
  <si>
    <t>尹克英</t>
  </si>
  <si>
    <t>李秀真</t>
  </si>
  <si>
    <t>许希英</t>
  </si>
  <si>
    <t>张立远</t>
  </si>
  <si>
    <t>许成义</t>
  </si>
  <si>
    <t>许敬侠</t>
  </si>
  <si>
    <t>王敏</t>
  </si>
  <si>
    <t>马立侠</t>
  </si>
  <si>
    <t>刘金凤</t>
  </si>
  <si>
    <t>石秀珍</t>
  </si>
  <si>
    <t>余志米</t>
  </si>
  <si>
    <t>马相云</t>
  </si>
  <si>
    <t>朱邵兰</t>
  </si>
  <si>
    <t>吕文朋</t>
  </si>
  <si>
    <t>朱淑峰</t>
  </si>
  <si>
    <t>张继随</t>
  </si>
  <si>
    <t>卢成迎</t>
  </si>
  <si>
    <t>谢长宣</t>
  </si>
  <si>
    <t>朱以节</t>
  </si>
  <si>
    <t>王新喜</t>
  </si>
  <si>
    <t>胡俭省</t>
  </si>
  <si>
    <t>张桂荣</t>
  </si>
  <si>
    <t>欧树林</t>
  </si>
  <si>
    <t>张长辉</t>
  </si>
  <si>
    <t>段世华</t>
  </si>
  <si>
    <t>李秀英</t>
  </si>
  <si>
    <t>代圣顶</t>
  </si>
  <si>
    <t>董公华</t>
  </si>
  <si>
    <t>李宝兰</t>
  </si>
  <si>
    <t>宋光伍</t>
  </si>
  <si>
    <t>姜兴权</t>
  </si>
  <si>
    <t>代甲荣</t>
  </si>
  <si>
    <t>孟祥民</t>
  </si>
  <si>
    <t>常先英</t>
  </si>
  <si>
    <t>王西英</t>
  </si>
  <si>
    <t>毛玉英</t>
  </si>
  <si>
    <t>欧现儒</t>
  </si>
  <si>
    <t>李得兰</t>
  </si>
  <si>
    <t>卓文英</t>
  </si>
  <si>
    <t>许书侠</t>
  </si>
  <si>
    <t>孟祥栾</t>
  </si>
  <si>
    <t>杜长侠</t>
  </si>
  <si>
    <t>胡德兰</t>
  </si>
  <si>
    <t>朱香芝</t>
  </si>
  <si>
    <t>陈文玲</t>
  </si>
  <si>
    <t>卢正英</t>
  </si>
  <si>
    <t>王培</t>
  </si>
  <si>
    <t>卢致傲</t>
  </si>
  <si>
    <t>黄开兰</t>
  </si>
  <si>
    <t>卢书贞</t>
  </si>
  <si>
    <t>王大年</t>
  </si>
  <si>
    <t>朱克兰</t>
  </si>
  <si>
    <t>冯美华</t>
  </si>
  <si>
    <t>樊俊丽</t>
  </si>
  <si>
    <t>董芳林</t>
  </si>
  <si>
    <t>卢秀英</t>
  </si>
  <si>
    <t>卢正朋</t>
  </si>
  <si>
    <t>朱西贞</t>
  </si>
  <si>
    <t>董德英</t>
  </si>
  <si>
    <t>吴秀兰</t>
  </si>
  <si>
    <t>冯传英</t>
  </si>
  <si>
    <t>张志兰</t>
  </si>
  <si>
    <t>杨书兰</t>
  </si>
  <si>
    <t>张浩</t>
  </si>
  <si>
    <t>靳前进</t>
  </si>
  <si>
    <t>王世堂</t>
  </si>
  <si>
    <t>安伦云</t>
  </si>
  <si>
    <t>张孝侠</t>
  </si>
  <si>
    <t>卢振东</t>
  </si>
  <si>
    <t>陈明玲</t>
  </si>
  <si>
    <t>朱瑞贞</t>
  </si>
  <si>
    <t>侯醒</t>
  </si>
  <si>
    <t>丁培荣</t>
  </si>
  <si>
    <t>刘庆芝</t>
  </si>
  <si>
    <t>卢展洵</t>
  </si>
  <si>
    <t>卢焕芝</t>
  </si>
  <si>
    <t>曹书平</t>
  </si>
  <si>
    <t>谢长忠</t>
  </si>
  <si>
    <t>张新太</t>
  </si>
  <si>
    <t>刘轩芝</t>
  </si>
  <si>
    <t>吕兆银</t>
  </si>
  <si>
    <t>潘瑞冬</t>
  </si>
  <si>
    <t>张雅贤</t>
  </si>
  <si>
    <t>刘祥义</t>
  </si>
  <si>
    <t>项淑侠</t>
  </si>
  <si>
    <t>马立锋</t>
  </si>
  <si>
    <t>王大艳</t>
  </si>
  <si>
    <t>靳兰芝</t>
  </si>
  <si>
    <t>梁宝云</t>
  </si>
  <si>
    <t>张桂英</t>
  </si>
  <si>
    <t>孟春云</t>
  </si>
  <si>
    <t>谢纪文</t>
  </si>
  <si>
    <t>苏明华</t>
  </si>
  <si>
    <t>陈余超</t>
  </si>
  <si>
    <t>朱传英</t>
  </si>
  <si>
    <t>陈学英</t>
  </si>
  <si>
    <t>高桂苹</t>
  </si>
  <si>
    <t>代成仁</t>
  </si>
  <si>
    <t>代孝君</t>
  </si>
  <si>
    <t>陈礼棒</t>
  </si>
  <si>
    <t>郑玉芝</t>
  </si>
  <si>
    <t>代心华</t>
  </si>
  <si>
    <t>陈怀亮</t>
  </si>
  <si>
    <t>谢季美</t>
  </si>
  <si>
    <t>武海洋</t>
  </si>
  <si>
    <t>朱闪</t>
  </si>
  <si>
    <t>张素华</t>
  </si>
  <si>
    <t>孙世侠</t>
  </si>
  <si>
    <t>王运林</t>
  </si>
  <si>
    <t>卢正慈</t>
  </si>
  <si>
    <t>李芳英</t>
  </si>
  <si>
    <t>孙烈松</t>
  </si>
  <si>
    <t>周太</t>
  </si>
  <si>
    <t>董建中</t>
  </si>
  <si>
    <t>王心元</t>
  </si>
  <si>
    <t>郑中银</t>
  </si>
  <si>
    <t>马文义</t>
  </si>
  <si>
    <t>卢正德</t>
  </si>
  <si>
    <t>张永建</t>
  </si>
  <si>
    <t>王艳</t>
  </si>
  <si>
    <t>李功伦</t>
  </si>
  <si>
    <t>张文兰</t>
  </si>
  <si>
    <t>黄婵媛</t>
  </si>
  <si>
    <t>刘祥军</t>
  </si>
  <si>
    <t>朱克治</t>
  </si>
  <si>
    <t>苏影</t>
  </si>
  <si>
    <t>朱以达</t>
  </si>
  <si>
    <t>王运宣</t>
  </si>
  <si>
    <t>潘腰兰</t>
  </si>
  <si>
    <t>王玉珍</t>
  </si>
  <si>
    <t>林书云</t>
  </si>
  <si>
    <t>王前程</t>
  </si>
  <si>
    <t>范启朋</t>
  </si>
  <si>
    <t>卢正怀</t>
  </si>
  <si>
    <t>杨文翠</t>
  </si>
  <si>
    <t>王玲</t>
  </si>
  <si>
    <t>董新如</t>
  </si>
  <si>
    <t>孙保英</t>
  </si>
  <si>
    <t>卢雪峰</t>
  </si>
  <si>
    <t>潘跃美</t>
  </si>
  <si>
    <t>冯玉华</t>
  </si>
  <si>
    <t>董平兰</t>
  </si>
  <si>
    <t>汪保英</t>
  </si>
  <si>
    <t>卢成更</t>
  </si>
  <si>
    <t>许金玲</t>
  </si>
  <si>
    <t>徐兰英</t>
  </si>
  <si>
    <t>张秀英</t>
  </si>
  <si>
    <t>朱以利</t>
  </si>
  <si>
    <t>赵传英</t>
  </si>
  <si>
    <t>董晨晨</t>
  </si>
  <si>
    <t>尹克明</t>
  </si>
  <si>
    <t>卢小真</t>
  </si>
  <si>
    <t>刘玉英</t>
  </si>
  <si>
    <t>张美英</t>
  </si>
  <si>
    <t>邱明山</t>
  </si>
  <si>
    <t>秦玉全</t>
  </si>
  <si>
    <t>王彩玲</t>
  </si>
  <si>
    <t>董翠兰</t>
  </si>
  <si>
    <t>朱永祥</t>
  </si>
  <si>
    <t>卢杰英</t>
  </si>
  <si>
    <t>卢香英</t>
  </si>
  <si>
    <t>潘长春</t>
  </si>
  <si>
    <t>宋广兰</t>
  </si>
  <si>
    <t>毛玉环</t>
  </si>
  <si>
    <t>许彩侠</t>
  </si>
  <si>
    <t>卢存孝</t>
  </si>
  <si>
    <t>耿红亮</t>
  </si>
  <si>
    <t>朱如意</t>
  </si>
  <si>
    <t>董德贵</t>
  </si>
  <si>
    <t>黄玉英</t>
  </si>
  <si>
    <t>祝杰</t>
  </si>
  <si>
    <t>陈余新</t>
  </si>
  <si>
    <t>胡德云</t>
  </si>
  <si>
    <t>郑衍民</t>
  </si>
  <si>
    <t>吴衬</t>
  </si>
  <si>
    <t>马新兰</t>
  </si>
  <si>
    <t>朱向顶</t>
  </si>
  <si>
    <t>张喜欢</t>
  </si>
  <si>
    <t>卢正水</t>
  </si>
  <si>
    <t>陈氏</t>
  </si>
  <si>
    <t>冯玉芹</t>
  </si>
  <si>
    <t>李孝仁</t>
  </si>
  <si>
    <t>马刘群</t>
  </si>
  <si>
    <t>李淑华</t>
  </si>
  <si>
    <t>卢迎春</t>
  </si>
  <si>
    <t>余志侠</t>
  </si>
  <si>
    <t>陈礼英</t>
  </si>
  <si>
    <t>许书华</t>
  </si>
  <si>
    <t>朱荣侠</t>
  </si>
  <si>
    <t>李子强</t>
  </si>
  <si>
    <t>蔡庆华</t>
  </si>
  <si>
    <t>王瑞元</t>
  </si>
  <si>
    <t>欧入民</t>
  </si>
  <si>
    <t>朱德美</t>
  </si>
  <si>
    <t>葛梅</t>
  </si>
  <si>
    <t>常先进</t>
  </si>
  <si>
    <t>毛玉华</t>
  </si>
  <si>
    <t>黄孝英</t>
  </si>
  <si>
    <t>朱克侠</t>
  </si>
  <si>
    <t>董公伍</t>
  </si>
  <si>
    <t>陈书昌</t>
  </si>
  <si>
    <t>王善升</t>
  </si>
  <si>
    <t>卢兴群</t>
  </si>
  <si>
    <t>陈海港</t>
  </si>
  <si>
    <t>陈玲</t>
  </si>
  <si>
    <t>朱以美</t>
  </si>
  <si>
    <t>代圣强</t>
  </si>
  <si>
    <t>郭利</t>
  </si>
  <si>
    <t>靳贵侠</t>
  </si>
  <si>
    <t>谢长真</t>
  </si>
  <si>
    <t>郭治平</t>
  </si>
  <si>
    <t>董美华</t>
  </si>
  <si>
    <t>陈先锋</t>
  </si>
  <si>
    <t>王吉义</t>
  </si>
  <si>
    <t>靳书英</t>
  </si>
  <si>
    <t>胡召束</t>
  </si>
  <si>
    <t>尹耕英</t>
  </si>
  <si>
    <t>冯啸</t>
  </si>
  <si>
    <t>蔡秀英</t>
  </si>
  <si>
    <t>田传敏</t>
  </si>
  <si>
    <t>张雷</t>
  </si>
  <si>
    <t>董建业</t>
  </si>
  <si>
    <t>代成纹</t>
  </si>
  <si>
    <t>潘瑞侠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</si>
</sst>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9"/>
  <sheetViews>
    <sheetView showGridLines="0" tabSelected="1" workbookViewId="0">
      <selection activeCell="E2" sqref="E$1:E$1048576"/>
    </sheetView>
  </sheetViews>
  <sheetFormatPr defaultColWidth="9" defaultRowHeight="13.5" outlineLevelCol="5"/>
  <cols>
    <col min="1" max="1" width="9.5" style="3" customWidth="1"/>
    <col min="2" max="2" width="20.625" style="3" customWidth="1"/>
    <col min="3" max="3" width="28.125" style="3" customWidth="1"/>
    <col min="4" max="4" width="20.625" style="3" customWidth="1"/>
    <col min="5" max="5" width="19.625" style="3" customWidth="1"/>
    <col min="6" max="6" width="27.625" style="3" customWidth="1"/>
    <col min="7" max="16384" width="9" style="3"/>
  </cols>
  <sheetData>
    <row r="1" s="1" customFormat="1" ht="37.5" customHeight="1" spans="1:6">
      <c r="A1" s="4" t="s">
        <v>0</v>
      </c>
      <c r="B1" s="5"/>
      <c r="C1" s="5"/>
      <c r="D1" s="5"/>
      <c r="E1" s="5"/>
      <c r="F1" s="5"/>
    </row>
    <row r="2" s="2" customFormat="1" ht="22.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40</f>
        <v>40</v>
      </c>
      <c r="B3" s="7" t="s">
        <v>7</v>
      </c>
      <c r="C3" s="7" t="s">
        <v>8</v>
      </c>
      <c r="D3" s="7" t="s">
        <v>9</v>
      </c>
      <c r="E3" s="7">
        <v>1214</v>
      </c>
      <c r="F3" s="7" t="s">
        <v>10</v>
      </c>
    </row>
    <row r="4" s="2" customFormat="1" ht="22.5" customHeight="1" spans="1:6">
      <c r="A4" s="7">
        <f>48</f>
        <v>48</v>
      </c>
      <c r="B4" s="7" t="s">
        <v>7</v>
      </c>
      <c r="C4" s="7" t="s">
        <v>8</v>
      </c>
      <c r="D4" s="7" t="s">
        <v>11</v>
      </c>
      <c r="E4" s="7">
        <v>420</v>
      </c>
      <c r="F4" s="7" t="s">
        <v>10</v>
      </c>
    </row>
    <row r="5" s="2" customFormat="1" ht="22.5" customHeight="1" spans="1:6">
      <c r="A5" s="7">
        <f>50</f>
        <v>50</v>
      </c>
      <c r="B5" s="7" t="s">
        <v>7</v>
      </c>
      <c r="C5" s="7" t="s">
        <v>8</v>
      </c>
      <c r="D5" s="7" t="s">
        <v>12</v>
      </c>
      <c r="E5" s="7">
        <v>775</v>
      </c>
      <c r="F5" s="7" t="s">
        <v>10</v>
      </c>
    </row>
    <row r="6" s="2" customFormat="1" ht="22.5" customHeight="1" spans="1:6">
      <c r="A6" s="7">
        <f>161</f>
        <v>161</v>
      </c>
      <c r="B6" s="7" t="s">
        <v>7</v>
      </c>
      <c r="C6" s="7" t="s">
        <v>8</v>
      </c>
      <c r="D6" s="7" t="s">
        <v>13</v>
      </c>
      <c r="E6" s="7">
        <v>431</v>
      </c>
      <c r="F6" s="7" t="s">
        <v>10</v>
      </c>
    </row>
    <row r="7" s="2" customFormat="1" ht="22.5" customHeight="1" spans="1:6">
      <c r="A7" s="7">
        <f>180</f>
        <v>180</v>
      </c>
      <c r="B7" s="7" t="s">
        <v>7</v>
      </c>
      <c r="C7" s="7" t="s">
        <v>8</v>
      </c>
      <c r="D7" s="7" t="s">
        <v>14</v>
      </c>
      <c r="E7" s="7">
        <v>282</v>
      </c>
      <c r="F7" s="7" t="s">
        <v>10</v>
      </c>
    </row>
    <row r="8" s="2" customFormat="1" ht="22.5" customHeight="1" spans="1:6">
      <c r="A8" s="7">
        <f>290</f>
        <v>290</v>
      </c>
      <c r="B8" s="7" t="s">
        <v>7</v>
      </c>
      <c r="C8" s="7" t="s">
        <v>8</v>
      </c>
      <c r="D8" s="7" t="s">
        <v>15</v>
      </c>
      <c r="E8" s="7">
        <v>410</v>
      </c>
      <c r="F8" s="7" t="s">
        <v>10</v>
      </c>
    </row>
    <row r="9" s="2" customFormat="1" ht="22.5" customHeight="1" spans="1:6">
      <c r="A9" s="7">
        <f>342</f>
        <v>342</v>
      </c>
      <c r="B9" s="7" t="s">
        <v>7</v>
      </c>
      <c r="C9" s="7" t="s">
        <v>8</v>
      </c>
      <c r="D9" s="7" t="s">
        <v>16</v>
      </c>
      <c r="E9" s="7">
        <v>431</v>
      </c>
      <c r="F9" s="7" t="s">
        <v>10</v>
      </c>
    </row>
    <row r="10" s="2" customFormat="1" ht="22.5" customHeight="1" spans="1:6">
      <c r="A10" s="7">
        <f>365</f>
        <v>365</v>
      </c>
      <c r="B10" s="7" t="s">
        <v>7</v>
      </c>
      <c r="C10" s="7" t="s">
        <v>8</v>
      </c>
      <c r="D10" s="7" t="s">
        <v>17</v>
      </c>
      <c r="E10" s="7">
        <v>420</v>
      </c>
      <c r="F10" s="7" t="s">
        <v>10</v>
      </c>
    </row>
    <row r="11" s="2" customFormat="1" ht="22.5" customHeight="1" spans="1:6">
      <c r="A11" s="7">
        <f>401</f>
        <v>401</v>
      </c>
      <c r="B11" s="7" t="s">
        <v>7</v>
      </c>
      <c r="C11" s="7" t="s">
        <v>8</v>
      </c>
      <c r="D11" s="7" t="s">
        <v>18</v>
      </c>
      <c r="E11" s="7">
        <v>420</v>
      </c>
      <c r="F11" s="7" t="s">
        <v>10</v>
      </c>
    </row>
    <row r="12" s="2" customFormat="1" ht="22.5" customHeight="1" spans="1:6">
      <c r="A12" s="7">
        <f>846</f>
        <v>846</v>
      </c>
      <c r="B12" s="7" t="s">
        <v>7</v>
      </c>
      <c r="C12" s="7" t="s">
        <v>8</v>
      </c>
      <c r="D12" s="7" t="s">
        <v>19</v>
      </c>
      <c r="E12" s="7">
        <v>431</v>
      </c>
      <c r="F12" s="7" t="s">
        <v>10</v>
      </c>
    </row>
    <row r="13" s="2" customFormat="1" ht="22.5" customHeight="1" spans="1:6">
      <c r="A13" s="7">
        <f>852</f>
        <v>852</v>
      </c>
      <c r="B13" s="7" t="s">
        <v>7</v>
      </c>
      <c r="C13" s="7" t="s">
        <v>8</v>
      </c>
      <c r="D13" s="7" t="s">
        <v>20</v>
      </c>
      <c r="E13" s="7">
        <v>420</v>
      </c>
      <c r="F13" s="7" t="s">
        <v>10</v>
      </c>
    </row>
    <row r="14" s="2" customFormat="1" ht="22.5" customHeight="1" spans="1:6">
      <c r="A14" s="7">
        <f>869</f>
        <v>869</v>
      </c>
      <c r="B14" s="7" t="s">
        <v>7</v>
      </c>
      <c r="C14" s="7" t="s">
        <v>8</v>
      </c>
      <c r="D14" s="7" t="s">
        <v>21</v>
      </c>
      <c r="E14" s="7">
        <v>420</v>
      </c>
      <c r="F14" s="7" t="s">
        <v>10</v>
      </c>
    </row>
    <row r="15" s="2" customFormat="1" ht="22.5" customHeight="1" spans="1:6">
      <c r="A15" s="7">
        <f>992</f>
        <v>992</v>
      </c>
      <c r="B15" s="7" t="s">
        <v>7</v>
      </c>
      <c r="C15" s="7" t="s">
        <v>8</v>
      </c>
      <c r="D15" s="7" t="s">
        <v>22</v>
      </c>
      <c r="E15" s="7">
        <v>410</v>
      </c>
      <c r="F15" s="7" t="s">
        <v>10</v>
      </c>
    </row>
    <row r="16" s="2" customFormat="1" ht="22.5" customHeight="1" spans="1:6">
      <c r="A16" s="7">
        <f>1015</f>
        <v>1015</v>
      </c>
      <c r="B16" s="7" t="s">
        <v>7</v>
      </c>
      <c r="C16" s="7" t="s">
        <v>8</v>
      </c>
      <c r="D16" s="7" t="s">
        <v>23</v>
      </c>
      <c r="E16" s="7">
        <v>410</v>
      </c>
      <c r="F16" s="7" t="s">
        <v>10</v>
      </c>
    </row>
    <row r="17" s="2" customFormat="1" ht="22.5" customHeight="1" spans="1:6">
      <c r="A17" s="7">
        <f>1027</f>
        <v>1027</v>
      </c>
      <c r="B17" s="7" t="s">
        <v>7</v>
      </c>
      <c r="C17" s="7" t="s">
        <v>8</v>
      </c>
      <c r="D17" s="7" t="s">
        <v>24</v>
      </c>
      <c r="E17" s="7">
        <v>497</v>
      </c>
      <c r="F17" s="7" t="s">
        <v>10</v>
      </c>
    </row>
    <row r="18" s="2" customFormat="1" ht="22.5" customHeight="1" spans="1:6">
      <c r="A18" s="7">
        <f>1212</f>
        <v>1212</v>
      </c>
      <c r="B18" s="7" t="s">
        <v>7</v>
      </c>
      <c r="C18" s="7" t="s">
        <v>8</v>
      </c>
      <c r="D18" s="7" t="s">
        <v>25</v>
      </c>
      <c r="E18" s="7">
        <v>644</v>
      </c>
      <c r="F18" s="7" t="s">
        <v>10</v>
      </c>
    </row>
    <row r="19" s="2" customFormat="1" ht="22.5" customHeight="1" spans="1:6">
      <c r="A19" s="7">
        <f>1231</f>
        <v>1231</v>
      </c>
      <c r="B19" s="7" t="s">
        <v>7</v>
      </c>
      <c r="C19" s="7" t="s">
        <v>8</v>
      </c>
      <c r="D19" s="7" t="s">
        <v>26</v>
      </c>
      <c r="E19" s="7">
        <v>410</v>
      </c>
      <c r="F19" s="7" t="s">
        <v>10</v>
      </c>
    </row>
    <row r="20" s="2" customFormat="1" ht="22.5" customHeight="1" spans="1:6">
      <c r="A20" s="7">
        <f>1238</f>
        <v>1238</v>
      </c>
      <c r="B20" s="7" t="s">
        <v>7</v>
      </c>
      <c r="C20" s="7" t="s">
        <v>8</v>
      </c>
      <c r="D20" s="7" t="s">
        <v>27</v>
      </c>
      <c r="E20" s="7">
        <v>410</v>
      </c>
      <c r="F20" s="7" t="s">
        <v>10</v>
      </c>
    </row>
    <row r="21" s="2" customFormat="1" ht="22.5" customHeight="1" spans="1:6">
      <c r="A21" s="7">
        <f>1282</f>
        <v>1282</v>
      </c>
      <c r="B21" s="7" t="s">
        <v>7</v>
      </c>
      <c r="C21" s="7" t="s">
        <v>8</v>
      </c>
      <c r="D21" s="7" t="s">
        <v>28</v>
      </c>
      <c r="E21" s="7">
        <v>488</v>
      </c>
      <c r="F21" s="7" t="s">
        <v>10</v>
      </c>
    </row>
    <row r="22" s="2" customFormat="1" ht="22.5" customHeight="1" spans="1:6">
      <c r="A22" s="7">
        <f>1325</f>
        <v>1325</v>
      </c>
      <c r="B22" s="7" t="s">
        <v>7</v>
      </c>
      <c r="C22" s="7" t="s">
        <v>8</v>
      </c>
      <c r="D22" s="7" t="s">
        <v>29</v>
      </c>
      <c r="E22" s="7">
        <v>607</v>
      </c>
      <c r="F22" s="7" t="s">
        <v>10</v>
      </c>
    </row>
    <row r="23" s="2" customFormat="1" ht="22.5" customHeight="1" spans="1:6">
      <c r="A23" s="7">
        <f>1339</f>
        <v>1339</v>
      </c>
      <c r="B23" s="7" t="s">
        <v>7</v>
      </c>
      <c r="C23" s="7" t="s">
        <v>8</v>
      </c>
      <c r="D23" s="7" t="s">
        <v>30</v>
      </c>
      <c r="E23" s="7">
        <v>410</v>
      </c>
      <c r="F23" s="7" t="s">
        <v>10</v>
      </c>
    </row>
    <row r="24" s="2" customFormat="1" ht="22.5" customHeight="1" spans="1:6">
      <c r="A24" s="7">
        <f>1455</f>
        <v>1455</v>
      </c>
      <c r="B24" s="7" t="s">
        <v>7</v>
      </c>
      <c r="C24" s="7" t="s">
        <v>8</v>
      </c>
      <c r="D24" s="7" t="s">
        <v>31</v>
      </c>
      <c r="E24" s="7">
        <v>708</v>
      </c>
      <c r="F24" s="7" t="s">
        <v>10</v>
      </c>
    </row>
    <row r="25" s="2" customFormat="1" ht="22.5" customHeight="1" spans="1:6">
      <c r="A25" s="7">
        <f>1500</f>
        <v>1500</v>
      </c>
      <c r="B25" s="7" t="s">
        <v>7</v>
      </c>
      <c r="C25" s="7" t="s">
        <v>8</v>
      </c>
      <c r="D25" s="7" t="s">
        <v>32</v>
      </c>
      <c r="E25" s="7">
        <v>431</v>
      </c>
      <c r="F25" s="7" t="s">
        <v>10</v>
      </c>
    </row>
    <row r="26" s="2" customFormat="1" ht="22.5" customHeight="1" spans="1:6">
      <c r="A26" s="7">
        <f>1574</f>
        <v>1574</v>
      </c>
      <c r="B26" s="7" t="s">
        <v>7</v>
      </c>
      <c r="C26" s="7" t="s">
        <v>8</v>
      </c>
      <c r="D26" s="7" t="s">
        <v>33</v>
      </c>
      <c r="E26" s="7">
        <v>488</v>
      </c>
      <c r="F26" s="7" t="s">
        <v>10</v>
      </c>
    </row>
    <row r="27" s="2" customFormat="1" ht="22.5" customHeight="1" spans="1:6">
      <c r="A27" s="7">
        <f>1576</f>
        <v>1576</v>
      </c>
      <c r="B27" s="7" t="s">
        <v>7</v>
      </c>
      <c r="C27" s="7" t="s">
        <v>8</v>
      </c>
      <c r="D27" s="7" t="s">
        <v>34</v>
      </c>
      <c r="E27" s="7">
        <v>497</v>
      </c>
      <c r="F27" s="7" t="s">
        <v>10</v>
      </c>
    </row>
    <row r="28" s="2" customFormat="1" ht="22.5" customHeight="1" spans="1:6">
      <c r="A28" s="7">
        <f>1668</f>
        <v>1668</v>
      </c>
      <c r="B28" s="7" t="s">
        <v>7</v>
      </c>
      <c r="C28" s="7" t="s">
        <v>8</v>
      </c>
      <c r="D28" s="7" t="s">
        <v>35</v>
      </c>
      <c r="E28" s="7">
        <v>497</v>
      </c>
      <c r="F28" s="7" t="s">
        <v>10</v>
      </c>
    </row>
    <row r="29" s="2" customFormat="1" ht="22.5" customHeight="1" spans="1:6">
      <c r="A29" s="7">
        <f>1709</f>
        <v>1709</v>
      </c>
      <c r="B29" s="7" t="s">
        <v>7</v>
      </c>
      <c r="C29" s="7" t="s">
        <v>8</v>
      </c>
      <c r="D29" s="7" t="s">
        <v>36</v>
      </c>
      <c r="E29" s="7">
        <v>401</v>
      </c>
      <c r="F29" s="7" t="s">
        <v>10</v>
      </c>
    </row>
    <row r="30" s="2" customFormat="1" ht="22.5" customHeight="1" spans="1:6">
      <c r="A30" s="7">
        <f>1746</f>
        <v>1746</v>
      </c>
      <c r="B30" s="7" t="s">
        <v>7</v>
      </c>
      <c r="C30" s="7" t="s">
        <v>8</v>
      </c>
      <c r="D30" s="7" t="s">
        <v>37</v>
      </c>
      <c r="E30" s="7">
        <v>708</v>
      </c>
      <c r="F30" s="7" t="s">
        <v>10</v>
      </c>
    </row>
    <row r="31" s="2" customFormat="1" ht="22.5" customHeight="1" spans="1:6">
      <c r="A31" s="7">
        <f>1860</f>
        <v>1860</v>
      </c>
      <c r="B31" s="7" t="s">
        <v>7</v>
      </c>
      <c r="C31" s="7" t="s">
        <v>8</v>
      </c>
      <c r="D31" s="7" t="s">
        <v>38</v>
      </c>
      <c r="E31" s="7">
        <v>840</v>
      </c>
      <c r="F31" s="7" t="s">
        <v>10</v>
      </c>
    </row>
    <row r="32" s="2" customFormat="1" ht="22.5" customHeight="1" spans="1:6">
      <c r="A32" s="7">
        <f>1890</f>
        <v>1890</v>
      </c>
      <c r="B32" s="7" t="s">
        <v>7</v>
      </c>
      <c r="C32" s="7" t="s">
        <v>8</v>
      </c>
      <c r="D32" s="7" t="s">
        <v>39</v>
      </c>
      <c r="E32" s="7">
        <v>338</v>
      </c>
      <c r="F32" s="7" t="s">
        <v>10</v>
      </c>
    </row>
    <row r="33" s="2" customFormat="1" ht="22.5" customHeight="1" spans="1:6">
      <c r="A33" s="7">
        <f>1907</f>
        <v>1907</v>
      </c>
      <c r="B33" s="7" t="s">
        <v>7</v>
      </c>
      <c r="C33" s="7" t="s">
        <v>8</v>
      </c>
      <c r="D33" s="7" t="s">
        <v>40</v>
      </c>
      <c r="E33" s="7">
        <v>497</v>
      </c>
      <c r="F33" s="7" t="s">
        <v>10</v>
      </c>
    </row>
    <row r="34" s="2" customFormat="1" ht="22.5" customHeight="1" spans="1:6">
      <c r="A34" s="7">
        <f>1942</f>
        <v>1942</v>
      </c>
      <c r="B34" s="7" t="s">
        <v>7</v>
      </c>
      <c r="C34" s="7" t="s">
        <v>8</v>
      </c>
      <c r="D34" s="7" t="s">
        <v>41</v>
      </c>
      <c r="E34" s="7">
        <v>497</v>
      </c>
      <c r="F34" s="7" t="s">
        <v>10</v>
      </c>
    </row>
    <row r="35" s="2" customFormat="1" ht="22.5" customHeight="1" spans="1:6">
      <c r="A35" s="7">
        <f>2197</f>
        <v>2197</v>
      </c>
      <c r="B35" s="7" t="s">
        <v>7</v>
      </c>
      <c r="C35" s="7" t="s">
        <v>8</v>
      </c>
      <c r="D35" s="7" t="s">
        <v>42</v>
      </c>
      <c r="E35" s="7">
        <v>514</v>
      </c>
      <c r="F35" s="7" t="s">
        <v>10</v>
      </c>
    </row>
    <row r="36" s="2" customFormat="1" ht="22.5" customHeight="1" spans="1:6">
      <c r="A36" s="7">
        <f>2217</f>
        <v>2217</v>
      </c>
      <c r="B36" s="7" t="s">
        <v>7</v>
      </c>
      <c r="C36" s="7" t="s">
        <v>8</v>
      </c>
      <c r="D36" s="7" t="s">
        <v>43</v>
      </c>
      <c r="E36" s="7">
        <v>820</v>
      </c>
      <c r="F36" s="7" t="s">
        <v>10</v>
      </c>
    </row>
    <row r="37" s="2" customFormat="1" ht="22.5" customHeight="1" spans="1:6">
      <c r="A37" s="7">
        <f>2219</f>
        <v>2219</v>
      </c>
      <c r="B37" s="7" t="s">
        <v>7</v>
      </c>
      <c r="C37" s="7" t="s">
        <v>8</v>
      </c>
      <c r="D37" s="7" t="s">
        <v>44</v>
      </c>
      <c r="E37" s="7">
        <v>607</v>
      </c>
      <c r="F37" s="7" t="s">
        <v>10</v>
      </c>
    </row>
    <row r="38" s="2" customFormat="1" ht="22.5" customHeight="1" spans="1:6">
      <c r="A38" s="7">
        <f>2304</f>
        <v>2304</v>
      </c>
      <c r="B38" s="7" t="s">
        <v>7</v>
      </c>
      <c r="C38" s="7" t="s">
        <v>8</v>
      </c>
      <c r="D38" s="7" t="s">
        <v>45</v>
      </c>
      <c r="E38" s="7">
        <v>432</v>
      </c>
      <c r="F38" s="7" t="s">
        <v>10</v>
      </c>
    </row>
    <row r="39" s="2" customFormat="1" ht="22.5" customHeight="1" spans="1:6">
      <c r="A39" s="7">
        <f>2327</f>
        <v>2327</v>
      </c>
      <c r="B39" s="7" t="s">
        <v>7</v>
      </c>
      <c r="C39" s="7" t="s">
        <v>8</v>
      </c>
      <c r="D39" s="7" t="s">
        <v>46</v>
      </c>
      <c r="E39" s="7">
        <v>440</v>
      </c>
      <c r="F39" s="7" t="s">
        <v>10</v>
      </c>
    </row>
    <row r="40" s="2" customFormat="1" ht="22.5" customHeight="1" spans="1:6">
      <c r="A40" s="7">
        <f>2331</f>
        <v>2331</v>
      </c>
      <c r="B40" s="7" t="s">
        <v>7</v>
      </c>
      <c r="C40" s="7" t="s">
        <v>8</v>
      </c>
      <c r="D40" s="7" t="s">
        <v>47</v>
      </c>
      <c r="E40" s="7">
        <v>497</v>
      </c>
      <c r="F40" s="7" t="s">
        <v>10</v>
      </c>
    </row>
    <row r="41" s="2" customFormat="1" ht="22.5" customHeight="1" spans="1:6">
      <c r="A41" s="7">
        <f>2375</f>
        <v>2375</v>
      </c>
      <c r="B41" s="7" t="s">
        <v>7</v>
      </c>
      <c r="C41" s="7" t="s">
        <v>8</v>
      </c>
      <c r="D41" s="7" t="s">
        <v>48</v>
      </c>
      <c r="E41" s="7">
        <v>431</v>
      </c>
      <c r="F41" s="7" t="s">
        <v>10</v>
      </c>
    </row>
    <row r="42" s="2" customFormat="1" ht="22.5" customHeight="1" spans="1:6">
      <c r="A42" s="7">
        <f>2386</f>
        <v>2386</v>
      </c>
      <c r="B42" s="7" t="s">
        <v>7</v>
      </c>
      <c r="C42" s="7" t="s">
        <v>8</v>
      </c>
      <c r="D42" s="7" t="s">
        <v>49</v>
      </c>
      <c r="E42" s="7">
        <v>607</v>
      </c>
      <c r="F42" s="7" t="s">
        <v>10</v>
      </c>
    </row>
    <row r="43" s="2" customFormat="1" ht="22.5" customHeight="1" spans="1:6">
      <c r="A43" s="7">
        <f>2508</f>
        <v>2508</v>
      </c>
      <c r="B43" s="7" t="s">
        <v>7</v>
      </c>
      <c r="C43" s="7" t="s">
        <v>8</v>
      </c>
      <c r="D43" s="7" t="s">
        <v>50</v>
      </c>
      <c r="E43" s="7">
        <v>431</v>
      </c>
      <c r="F43" s="7" t="s">
        <v>10</v>
      </c>
    </row>
    <row r="44" s="2" customFormat="1" ht="22.5" customHeight="1" spans="1:6">
      <c r="A44" s="7">
        <f>2595</f>
        <v>2595</v>
      </c>
      <c r="B44" s="7" t="s">
        <v>7</v>
      </c>
      <c r="C44" s="7" t="s">
        <v>8</v>
      </c>
      <c r="D44" s="7" t="s">
        <v>51</v>
      </c>
      <c r="E44" s="7">
        <v>420</v>
      </c>
      <c r="F44" s="7" t="s">
        <v>10</v>
      </c>
    </row>
    <row r="45" s="2" customFormat="1" ht="22.5" customHeight="1" spans="1:6">
      <c r="A45" s="7">
        <f>2602</f>
        <v>2602</v>
      </c>
      <c r="B45" s="7" t="s">
        <v>7</v>
      </c>
      <c r="C45" s="7" t="s">
        <v>8</v>
      </c>
      <c r="D45" s="7" t="s">
        <v>52</v>
      </c>
      <c r="E45" s="7">
        <v>497</v>
      </c>
      <c r="F45" s="7" t="s">
        <v>10</v>
      </c>
    </row>
    <row r="46" s="2" customFormat="1" ht="22.5" customHeight="1" spans="1:6">
      <c r="A46" s="7">
        <f>2652</f>
        <v>2652</v>
      </c>
      <c r="B46" s="7" t="s">
        <v>7</v>
      </c>
      <c r="C46" s="7" t="s">
        <v>8</v>
      </c>
      <c r="D46" s="7" t="s">
        <v>53</v>
      </c>
      <c r="E46" s="7">
        <v>410</v>
      </c>
      <c r="F46" s="7" t="s">
        <v>10</v>
      </c>
    </row>
    <row r="47" s="2" customFormat="1" ht="22.5" customHeight="1" spans="1:6">
      <c r="A47" s="7">
        <f>2665</f>
        <v>2665</v>
      </c>
      <c r="B47" s="7" t="s">
        <v>7</v>
      </c>
      <c r="C47" s="7" t="s">
        <v>8</v>
      </c>
      <c r="D47" s="7" t="s">
        <v>54</v>
      </c>
      <c r="E47" s="7">
        <v>468</v>
      </c>
      <c r="F47" s="7" t="s">
        <v>10</v>
      </c>
    </row>
    <row r="48" s="2" customFormat="1" ht="22.5" customHeight="1" spans="1:6">
      <c r="A48" s="7">
        <f>2686</f>
        <v>2686</v>
      </c>
      <c r="B48" s="7" t="s">
        <v>7</v>
      </c>
      <c r="C48" s="7" t="s">
        <v>8</v>
      </c>
      <c r="D48" s="7" t="s">
        <v>55</v>
      </c>
      <c r="E48" s="7">
        <v>420</v>
      </c>
      <c r="F48" s="7" t="s">
        <v>10</v>
      </c>
    </row>
    <row r="49" s="2" customFormat="1" ht="22.5" customHeight="1" spans="1:6">
      <c r="A49" s="7">
        <f>2866</f>
        <v>2866</v>
      </c>
      <c r="B49" s="7" t="s">
        <v>7</v>
      </c>
      <c r="C49" s="7" t="s">
        <v>8</v>
      </c>
      <c r="D49" s="7" t="s">
        <v>56</v>
      </c>
      <c r="E49" s="7">
        <v>490</v>
      </c>
      <c r="F49" s="7" t="s">
        <v>10</v>
      </c>
    </row>
    <row r="50" s="2" customFormat="1" ht="22.5" customHeight="1" spans="1:6">
      <c r="A50" s="7">
        <f>2976</f>
        <v>2976</v>
      </c>
      <c r="B50" s="7" t="s">
        <v>7</v>
      </c>
      <c r="C50" s="7" t="s">
        <v>8</v>
      </c>
      <c r="D50" s="7" t="s">
        <v>57</v>
      </c>
      <c r="E50" s="7">
        <v>674</v>
      </c>
      <c r="F50" s="7" t="s">
        <v>10</v>
      </c>
    </row>
    <row r="51" s="2" customFormat="1" ht="22.5" customHeight="1" spans="1:6">
      <c r="A51" s="7">
        <f>3014</f>
        <v>3014</v>
      </c>
      <c r="B51" s="7" t="s">
        <v>7</v>
      </c>
      <c r="C51" s="7" t="s">
        <v>8</v>
      </c>
      <c r="D51" s="7" t="s">
        <v>58</v>
      </c>
      <c r="E51" s="7">
        <v>343</v>
      </c>
      <c r="F51" s="7" t="s">
        <v>10</v>
      </c>
    </row>
    <row r="52" s="2" customFormat="1" ht="22.5" customHeight="1" spans="1:6">
      <c r="A52" s="7">
        <f>3064</f>
        <v>3064</v>
      </c>
      <c r="B52" s="7" t="s">
        <v>7</v>
      </c>
      <c r="C52" s="7" t="s">
        <v>8</v>
      </c>
      <c r="D52" s="7" t="s">
        <v>59</v>
      </c>
      <c r="E52" s="7">
        <v>802</v>
      </c>
      <c r="F52" s="7" t="s">
        <v>10</v>
      </c>
    </row>
    <row r="53" s="2" customFormat="1" ht="22.5" customHeight="1" spans="1:6">
      <c r="A53" s="7">
        <f>3146</f>
        <v>3146</v>
      </c>
      <c r="B53" s="7" t="s">
        <v>7</v>
      </c>
      <c r="C53" s="7" t="s">
        <v>8</v>
      </c>
      <c r="D53" s="7" t="s">
        <v>60</v>
      </c>
      <c r="E53" s="7">
        <v>431</v>
      </c>
      <c r="F53" s="7" t="s">
        <v>10</v>
      </c>
    </row>
    <row r="54" s="2" customFormat="1" ht="22.5" customHeight="1" spans="1:6">
      <c r="A54" s="7">
        <f>3164</f>
        <v>3164</v>
      </c>
      <c r="B54" s="7" t="s">
        <v>7</v>
      </c>
      <c r="C54" s="7" t="s">
        <v>8</v>
      </c>
      <c r="D54" s="7" t="s">
        <v>61</v>
      </c>
      <c r="E54" s="7">
        <v>862</v>
      </c>
      <c r="F54" s="7" t="s">
        <v>10</v>
      </c>
    </row>
    <row r="55" s="2" customFormat="1" ht="22.5" customHeight="1" spans="1:6">
      <c r="A55" s="7">
        <f>3176</f>
        <v>3176</v>
      </c>
      <c r="B55" s="7" t="s">
        <v>7</v>
      </c>
      <c r="C55" s="7" t="s">
        <v>8</v>
      </c>
      <c r="D55" s="7" t="s">
        <v>62</v>
      </c>
      <c r="E55" s="7">
        <v>488</v>
      </c>
      <c r="F55" s="7" t="s">
        <v>10</v>
      </c>
    </row>
    <row r="56" s="2" customFormat="1" ht="22.5" customHeight="1" spans="1:6">
      <c r="A56" s="7">
        <f>3257</f>
        <v>3257</v>
      </c>
      <c r="B56" s="7" t="s">
        <v>7</v>
      </c>
      <c r="C56" s="7" t="s">
        <v>8</v>
      </c>
      <c r="D56" s="7" t="s">
        <v>63</v>
      </c>
      <c r="E56" s="7">
        <v>431</v>
      </c>
      <c r="F56" s="7" t="s">
        <v>10</v>
      </c>
    </row>
    <row r="57" s="2" customFormat="1" ht="22.5" customHeight="1" spans="1:6">
      <c r="A57" s="7">
        <f>3342</f>
        <v>3342</v>
      </c>
      <c r="B57" s="7" t="s">
        <v>7</v>
      </c>
      <c r="C57" s="7" t="s">
        <v>8</v>
      </c>
      <c r="D57" s="7" t="s">
        <v>64</v>
      </c>
      <c r="E57" s="7">
        <v>497</v>
      </c>
      <c r="F57" s="7" t="s">
        <v>10</v>
      </c>
    </row>
    <row r="58" s="2" customFormat="1" ht="22.5" customHeight="1" spans="1:6">
      <c r="A58" s="7">
        <f>3400</f>
        <v>3400</v>
      </c>
      <c r="B58" s="7" t="s">
        <v>7</v>
      </c>
      <c r="C58" s="7" t="s">
        <v>8</v>
      </c>
      <c r="D58" s="7" t="s">
        <v>65</v>
      </c>
      <c r="E58" s="7">
        <v>488</v>
      </c>
      <c r="F58" s="7" t="s">
        <v>10</v>
      </c>
    </row>
    <row r="59" s="2" customFormat="1" ht="22.5" customHeight="1" spans="1:6">
      <c r="A59" s="7">
        <f>3425</f>
        <v>3425</v>
      </c>
      <c r="B59" s="7" t="s">
        <v>7</v>
      </c>
      <c r="C59" s="7" t="s">
        <v>8</v>
      </c>
      <c r="D59" s="7" t="s">
        <v>66</v>
      </c>
      <c r="E59" s="7">
        <v>420</v>
      </c>
      <c r="F59" s="7" t="s">
        <v>10</v>
      </c>
    </row>
    <row r="60" s="2" customFormat="1" ht="22.5" customHeight="1" spans="1:6">
      <c r="A60" s="7">
        <f>3427</f>
        <v>3427</v>
      </c>
      <c r="B60" s="7" t="s">
        <v>7</v>
      </c>
      <c r="C60" s="7" t="s">
        <v>8</v>
      </c>
      <c r="D60" s="7" t="s">
        <v>67</v>
      </c>
      <c r="E60" s="7">
        <v>862</v>
      </c>
      <c r="F60" s="7" t="s">
        <v>10</v>
      </c>
    </row>
    <row r="61" s="2" customFormat="1" ht="22.5" customHeight="1" spans="1:6">
      <c r="A61" s="7">
        <f>3547</f>
        <v>3547</v>
      </c>
      <c r="B61" s="7" t="s">
        <v>7</v>
      </c>
      <c r="C61" s="7" t="s">
        <v>8</v>
      </c>
      <c r="D61" s="7" t="s">
        <v>68</v>
      </c>
      <c r="E61" s="7">
        <v>488</v>
      </c>
      <c r="F61" s="7" t="s">
        <v>10</v>
      </c>
    </row>
    <row r="62" s="2" customFormat="1" ht="22.5" customHeight="1" spans="1:6">
      <c r="A62" s="7">
        <f>3614</f>
        <v>3614</v>
      </c>
      <c r="B62" s="7" t="s">
        <v>7</v>
      </c>
      <c r="C62" s="7" t="s">
        <v>8</v>
      </c>
      <c r="D62" s="7" t="s">
        <v>69</v>
      </c>
      <c r="E62" s="7">
        <v>862</v>
      </c>
      <c r="F62" s="7" t="s">
        <v>10</v>
      </c>
    </row>
    <row r="63" s="2" customFormat="1" ht="22.5" customHeight="1" spans="1:6">
      <c r="A63" s="7">
        <f>3697</f>
        <v>3697</v>
      </c>
      <c r="B63" s="7" t="s">
        <v>7</v>
      </c>
      <c r="C63" s="7" t="s">
        <v>8</v>
      </c>
      <c r="D63" s="7" t="s">
        <v>70</v>
      </c>
      <c r="E63" s="7">
        <v>742</v>
      </c>
      <c r="F63" s="7" t="s">
        <v>10</v>
      </c>
    </row>
    <row r="64" s="2" customFormat="1" ht="22.5" customHeight="1" spans="1:6">
      <c r="A64" s="7">
        <f>3906</f>
        <v>3906</v>
      </c>
      <c r="B64" s="7" t="s">
        <v>7</v>
      </c>
      <c r="C64" s="7" t="s">
        <v>8</v>
      </c>
      <c r="D64" s="7" t="s">
        <v>71</v>
      </c>
      <c r="E64" s="7">
        <v>711</v>
      </c>
      <c r="F64" s="7" t="s">
        <v>10</v>
      </c>
    </row>
    <row r="65" s="2" customFormat="1" ht="22.5" customHeight="1" spans="1:6">
      <c r="A65" s="7">
        <f>3989</f>
        <v>3989</v>
      </c>
      <c r="B65" s="7" t="s">
        <v>7</v>
      </c>
      <c r="C65" s="7" t="s">
        <v>8</v>
      </c>
      <c r="D65" s="7" t="s">
        <v>72</v>
      </c>
      <c r="E65" s="7">
        <v>410</v>
      </c>
      <c r="F65" s="7" t="s">
        <v>10</v>
      </c>
    </row>
    <row r="66" s="2" customFormat="1" ht="22.5" customHeight="1" spans="1:6">
      <c r="A66" s="7">
        <f>4005</f>
        <v>4005</v>
      </c>
      <c r="B66" s="7" t="s">
        <v>7</v>
      </c>
      <c r="C66" s="7" t="s">
        <v>8</v>
      </c>
      <c r="D66" s="7" t="s">
        <v>73</v>
      </c>
      <c r="E66" s="7">
        <v>420</v>
      </c>
      <c r="F66" s="7" t="s">
        <v>10</v>
      </c>
    </row>
    <row r="67" s="2" customFormat="1" ht="22.5" customHeight="1" spans="1:6">
      <c r="A67" s="7">
        <f>4188</f>
        <v>4188</v>
      </c>
      <c r="B67" s="7" t="s">
        <v>7</v>
      </c>
      <c r="C67" s="7" t="s">
        <v>8</v>
      </c>
      <c r="D67" s="7" t="s">
        <v>74</v>
      </c>
      <c r="E67" s="7">
        <v>410</v>
      </c>
      <c r="F67" s="7" t="s">
        <v>10</v>
      </c>
    </row>
    <row r="68" s="2" customFormat="1" ht="22.5" customHeight="1" spans="1:6">
      <c r="A68" s="7">
        <f>4314</f>
        <v>4314</v>
      </c>
      <c r="B68" s="7" t="s">
        <v>7</v>
      </c>
      <c r="C68" s="7" t="s">
        <v>8</v>
      </c>
      <c r="D68" s="7" t="s">
        <v>75</v>
      </c>
      <c r="E68" s="7">
        <v>403</v>
      </c>
      <c r="F68" s="7" t="s">
        <v>10</v>
      </c>
    </row>
    <row r="69" s="2" customFormat="1" ht="22.5" customHeight="1" spans="1:6">
      <c r="A69" s="7">
        <f>4347</f>
        <v>4347</v>
      </c>
      <c r="B69" s="7" t="s">
        <v>7</v>
      </c>
      <c r="C69" s="7" t="s">
        <v>8</v>
      </c>
      <c r="D69" s="7" t="s">
        <v>76</v>
      </c>
      <c r="E69" s="7">
        <v>410</v>
      </c>
      <c r="F69" s="7" t="s">
        <v>10</v>
      </c>
    </row>
    <row r="70" s="2" customFormat="1" ht="22.5" customHeight="1" spans="1:6">
      <c r="A70" s="7">
        <f>4481</f>
        <v>4481</v>
      </c>
      <c r="B70" s="7" t="s">
        <v>7</v>
      </c>
      <c r="C70" s="7" t="s">
        <v>8</v>
      </c>
      <c r="D70" s="7" t="s">
        <v>77</v>
      </c>
      <c r="E70" s="7">
        <v>497</v>
      </c>
      <c r="F70" s="7" t="s">
        <v>10</v>
      </c>
    </row>
    <row r="71" s="2" customFormat="1" ht="22.5" customHeight="1" spans="1:6">
      <c r="A71" s="7">
        <f>4488</f>
        <v>4488</v>
      </c>
      <c r="B71" s="7" t="s">
        <v>7</v>
      </c>
      <c r="C71" s="7" t="s">
        <v>8</v>
      </c>
      <c r="D71" s="7" t="s">
        <v>78</v>
      </c>
      <c r="E71" s="7">
        <v>401</v>
      </c>
      <c r="F71" s="7" t="s">
        <v>10</v>
      </c>
    </row>
    <row r="72" s="2" customFormat="1" ht="22.5" customHeight="1" spans="1:6">
      <c r="A72" s="7">
        <f>4505</f>
        <v>4505</v>
      </c>
      <c r="B72" s="7" t="s">
        <v>7</v>
      </c>
      <c r="C72" s="7" t="s">
        <v>8</v>
      </c>
      <c r="D72" s="7" t="s">
        <v>79</v>
      </c>
      <c r="E72" s="7">
        <v>742</v>
      </c>
      <c r="F72" s="7" t="s">
        <v>10</v>
      </c>
    </row>
    <row r="73" s="2" customFormat="1" ht="22.5" customHeight="1" spans="1:6">
      <c r="A73" s="7">
        <f>4526</f>
        <v>4526</v>
      </c>
      <c r="B73" s="7" t="s">
        <v>7</v>
      </c>
      <c r="C73" s="7" t="s">
        <v>8</v>
      </c>
      <c r="D73" s="7" t="s">
        <v>80</v>
      </c>
      <c r="E73" s="7">
        <v>384</v>
      </c>
      <c r="F73" s="7" t="s">
        <v>10</v>
      </c>
    </row>
    <row r="74" s="2" customFormat="1" ht="22.5" customHeight="1" spans="1:6">
      <c r="A74" s="7">
        <f>4566</f>
        <v>4566</v>
      </c>
      <c r="B74" s="7" t="s">
        <v>7</v>
      </c>
      <c r="C74" s="7" t="s">
        <v>8</v>
      </c>
      <c r="D74" s="7" t="s">
        <v>81</v>
      </c>
      <c r="E74" s="7">
        <v>840</v>
      </c>
      <c r="F74" s="7" t="s">
        <v>10</v>
      </c>
    </row>
    <row r="75" s="2" customFormat="1" ht="22.5" customHeight="1" spans="1:6">
      <c r="A75" s="7">
        <f>4584</f>
        <v>4584</v>
      </c>
      <c r="B75" s="7" t="s">
        <v>7</v>
      </c>
      <c r="C75" s="7" t="s">
        <v>8</v>
      </c>
      <c r="D75" s="7" t="s">
        <v>82</v>
      </c>
      <c r="E75" s="7">
        <v>607</v>
      </c>
      <c r="F75" s="7" t="s">
        <v>10</v>
      </c>
    </row>
    <row r="76" s="2" customFormat="1" ht="22.5" customHeight="1" spans="1:6">
      <c r="A76" s="7">
        <f>4589</f>
        <v>4589</v>
      </c>
      <c r="B76" s="7" t="s">
        <v>7</v>
      </c>
      <c r="C76" s="7" t="s">
        <v>8</v>
      </c>
      <c r="D76" s="7" t="s">
        <v>83</v>
      </c>
      <c r="E76" s="7">
        <v>431</v>
      </c>
      <c r="F76" s="7" t="s">
        <v>10</v>
      </c>
    </row>
    <row r="77" s="2" customFormat="1" ht="22.5" customHeight="1" spans="1:6">
      <c r="A77" s="7">
        <f>4599</f>
        <v>4599</v>
      </c>
      <c r="B77" s="7" t="s">
        <v>7</v>
      </c>
      <c r="C77" s="7" t="s">
        <v>8</v>
      </c>
      <c r="D77" s="7" t="s">
        <v>84</v>
      </c>
      <c r="E77" s="7">
        <v>477</v>
      </c>
      <c r="F77" s="7" t="s">
        <v>10</v>
      </c>
    </row>
    <row r="78" s="2" customFormat="1" ht="22.5" customHeight="1" spans="1:6">
      <c r="A78" s="7">
        <f>4604</f>
        <v>4604</v>
      </c>
      <c r="B78" s="7" t="s">
        <v>7</v>
      </c>
      <c r="C78" s="7" t="s">
        <v>8</v>
      </c>
      <c r="D78" s="7" t="s">
        <v>85</v>
      </c>
      <c r="E78" s="7">
        <v>720</v>
      </c>
      <c r="F78" s="7" t="s">
        <v>10</v>
      </c>
    </row>
    <row r="79" s="2" customFormat="1" ht="22.5" customHeight="1" spans="1:6">
      <c r="A79" s="7">
        <f>4632</f>
        <v>4632</v>
      </c>
      <c r="B79" s="7" t="s">
        <v>7</v>
      </c>
      <c r="C79" s="7" t="s">
        <v>8</v>
      </c>
      <c r="D79" s="7" t="s">
        <v>86</v>
      </c>
      <c r="E79" s="7">
        <v>410</v>
      </c>
      <c r="F79" s="7" t="s">
        <v>10</v>
      </c>
    </row>
    <row r="80" s="2" customFormat="1" ht="22.5" customHeight="1" spans="1:6">
      <c r="A80" s="7">
        <f>4701</f>
        <v>4701</v>
      </c>
      <c r="B80" s="7" t="s">
        <v>7</v>
      </c>
      <c r="C80" s="7" t="s">
        <v>8</v>
      </c>
      <c r="D80" s="7" t="s">
        <v>87</v>
      </c>
      <c r="E80" s="7">
        <v>497</v>
      </c>
      <c r="F80" s="7" t="s">
        <v>10</v>
      </c>
    </row>
    <row r="81" s="2" customFormat="1" ht="22.5" customHeight="1" spans="1:6">
      <c r="A81" s="7">
        <f>4725</f>
        <v>4725</v>
      </c>
      <c r="B81" s="7" t="s">
        <v>7</v>
      </c>
      <c r="C81" s="7" t="s">
        <v>8</v>
      </c>
      <c r="D81" s="7" t="s">
        <v>88</v>
      </c>
      <c r="E81" s="7">
        <v>431</v>
      </c>
      <c r="F81" s="7" t="s">
        <v>10</v>
      </c>
    </row>
    <row r="82" s="2" customFormat="1" ht="22.5" customHeight="1" spans="1:6">
      <c r="A82" s="7">
        <f>4744</f>
        <v>4744</v>
      </c>
      <c r="B82" s="7" t="s">
        <v>7</v>
      </c>
      <c r="C82" s="7" t="s">
        <v>8</v>
      </c>
      <c r="D82" s="7" t="s">
        <v>89</v>
      </c>
      <c r="E82" s="7">
        <v>367</v>
      </c>
      <c r="F82" s="7" t="s">
        <v>10</v>
      </c>
    </row>
    <row r="83" s="2" customFormat="1" ht="22.5" customHeight="1" spans="1:6">
      <c r="A83" s="7">
        <f>4794</f>
        <v>4794</v>
      </c>
      <c r="B83" s="7" t="s">
        <v>7</v>
      </c>
      <c r="C83" s="7" t="s">
        <v>8</v>
      </c>
      <c r="D83" s="7" t="s">
        <v>90</v>
      </c>
      <c r="E83" s="7">
        <v>1083</v>
      </c>
      <c r="F83" s="7" t="s">
        <v>10</v>
      </c>
    </row>
    <row r="84" s="2" customFormat="1" ht="22.5" customHeight="1" spans="1:6">
      <c r="A84" s="7">
        <f>4803</f>
        <v>4803</v>
      </c>
      <c r="B84" s="7" t="s">
        <v>7</v>
      </c>
      <c r="C84" s="7" t="s">
        <v>8</v>
      </c>
      <c r="D84" s="7" t="s">
        <v>91</v>
      </c>
      <c r="E84" s="7">
        <v>808</v>
      </c>
      <c r="F84" s="7" t="s">
        <v>10</v>
      </c>
    </row>
    <row r="85" s="2" customFormat="1" ht="22.5" customHeight="1" spans="1:6">
      <c r="A85" s="7">
        <f>4880</f>
        <v>4880</v>
      </c>
      <c r="B85" s="7" t="s">
        <v>7</v>
      </c>
      <c r="C85" s="7" t="s">
        <v>8</v>
      </c>
      <c r="D85" s="7" t="s">
        <v>92</v>
      </c>
      <c r="E85" s="7">
        <v>776</v>
      </c>
      <c r="F85" s="7" t="s">
        <v>10</v>
      </c>
    </row>
    <row r="86" s="2" customFormat="1" ht="22.5" customHeight="1" spans="1:6">
      <c r="A86" s="7">
        <f>4894</f>
        <v>4894</v>
      </c>
      <c r="B86" s="7" t="s">
        <v>7</v>
      </c>
      <c r="C86" s="7" t="s">
        <v>8</v>
      </c>
      <c r="D86" s="7" t="s">
        <v>93</v>
      </c>
      <c r="E86" s="7">
        <v>410</v>
      </c>
      <c r="F86" s="7" t="s">
        <v>10</v>
      </c>
    </row>
    <row r="87" s="2" customFormat="1" ht="22.5" customHeight="1" spans="1:6">
      <c r="A87" s="7">
        <f>4919</f>
        <v>4919</v>
      </c>
      <c r="B87" s="7" t="s">
        <v>7</v>
      </c>
      <c r="C87" s="7" t="s">
        <v>8</v>
      </c>
      <c r="D87" s="7" t="s">
        <v>94</v>
      </c>
      <c r="E87" s="7">
        <v>316</v>
      </c>
      <c r="F87" s="7" t="s">
        <v>10</v>
      </c>
    </row>
    <row r="88" s="2" customFormat="1" ht="22.5" customHeight="1" spans="1:6">
      <c r="A88" s="7">
        <f>4974</f>
        <v>4974</v>
      </c>
      <c r="B88" s="7" t="s">
        <v>7</v>
      </c>
      <c r="C88" s="7" t="s">
        <v>8</v>
      </c>
      <c r="D88" s="7" t="s">
        <v>95</v>
      </c>
      <c r="E88" s="7">
        <v>431</v>
      </c>
      <c r="F88" s="7" t="s">
        <v>10</v>
      </c>
    </row>
    <row r="89" s="2" customFormat="1" ht="22.5" customHeight="1" spans="1:6">
      <c r="A89" s="7">
        <f>5008</f>
        <v>5008</v>
      </c>
      <c r="B89" s="7" t="s">
        <v>7</v>
      </c>
      <c r="C89" s="7" t="s">
        <v>8</v>
      </c>
      <c r="D89" s="7" t="s">
        <v>96</v>
      </c>
      <c r="E89" s="7">
        <v>824</v>
      </c>
      <c r="F89" s="7" t="s">
        <v>10</v>
      </c>
    </row>
    <row r="90" s="2" customFormat="1" ht="22.5" customHeight="1" spans="1:6">
      <c r="A90" s="7">
        <f>5011</f>
        <v>5011</v>
      </c>
      <c r="B90" s="7" t="s">
        <v>7</v>
      </c>
      <c r="C90" s="7" t="s">
        <v>8</v>
      </c>
      <c r="D90" s="7" t="s">
        <v>97</v>
      </c>
      <c r="E90" s="7">
        <v>497</v>
      </c>
      <c r="F90" s="7" t="s">
        <v>10</v>
      </c>
    </row>
    <row r="91" s="2" customFormat="1" ht="22.5" customHeight="1" spans="1:6">
      <c r="A91" s="7">
        <f>5085</f>
        <v>5085</v>
      </c>
      <c r="B91" s="7" t="s">
        <v>7</v>
      </c>
      <c r="C91" s="7" t="s">
        <v>8</v>
      </c>
      <c r="D91" s="7" t="s">
        <v>98</v>
      </c>
      <c r="E91" s="7">
        <v>862</v>
      </c>
      <c r="F91" s="7" t="s">
        <v>10</v>
      </c>
    </row>
    <row r="92" s="2" customFormat="1" ht="22.5" customHeight="1" spans="1:6">
      <c r="A92" s="7">
        <f>5225</f>
        <v>5225</v>
      </c>
      <c r="B92" s="7" t="s">
        <v>7</v>
      </c>
      <c r="C92" s="7" t="s">
        <v>8</v>
      </c>
      <c r="D92" s="7" t="s">
        <v>99</v>
      </c>
      <c r="E92" s="7">
        <v>885</v>
      </c>
      <c r="F92" s="7" t="s">
        <v>10</v>
      </c>
    </row>
    <row r="93" s="2" customFormat="1" ht="22.5" customHeight="1" spans="1:6">
      <c r="A93" s="7">
        <f>5320</f>
        <v>5320</v>
      </c>
      <c r="B93" s="7" t="s">
        <v>7</v>
      </c>
      <c r="C93" s="7" t="s">
        <v>8</v>
      </c>
      <c r="D93" s="7" t="s">
        <v>100</v>
      </c>
      <c r="E93" s="7">
        <v>803</v>
      </c>
      <c r="F93" s="7" t="s">
        <v>10</v>
      </c>
    </row>
    <row r="94" s="2" customFormat="1" ht="22.5" customHeight="1" spans="1:6">
      <c r="A94" s="7">
        <f>5346</f>
        <v>5346</v>
      </c>
      <c r="B94" s="7" t="s">
        <v>7</v>
      </c>
      <c r="C94" s="7" t="s">
        <v>8</v>
      </c>
      <c r="D94" s="7" t="s">
        <v>101</v>
      </c>
      <c r="E94" s="7">
        <v>907</v>
      </c>
      <c r="F94" s="7" t="s">
        <v>10</v>
      </c>
    </row>
    <row r="95" s="2" customFormat="1" ht="22.5" customHeight="1" spans="1:6">
      <c r="A95" s="7">
        <f>5478</f>
        <v>5478</v>
      </c>
      <c r="B95" s="7" t="s">
        <v>7</v>
      </c>
      <c r="C95" s="7" t="s">
        <v>8</v>
      </c>
      <c r="D95" s="7" t="s">
        <v>102</v>
      </c>
      <c r="E95" s="7">
        <v>708</v>
      </c>
      <c r="F95" s="7" t="s">
        <v>10</v>
      </c>
    </row>
    <row r="96" s="2" customFormat="1" ht="22.5" customHeight="1" spans="1:6">
      <c r="A96" s="7">
        <f>5491</f>
        <v>5491</v>
      </c>
      <c r="B96" s="7" t="s">
        <v>7</v>
      </c>
      <c r="C96" s="7" t="s">
        <v>8</v>
      </c>
      <c r="D96" s="7" t="s">
        <v>103</v>
      </c>
      <c r="E96" s="7">
        <v>401</v>
      </c>
      <c r="F96" s="7" t="s">
        <v>10</v>
      </c>
    </row>
    <row r="97" s="2" customFormat="1" ht="22.5" customHeight="1" spans="1:6">
      <c r="A97" s="7">
        <f>5551</f>
        <v>5551</v>
      </c>
      <c r="B97" s="7" t="s">
        <v>7</v>
      </c>
      <c r="C97" s="7" t="s">
        <v>8</v>
      </c>
      <c r="D97" s="7" t="s">
        <v>104</v>
      </c>
      <c r="E97" s="7">
        <v>488</v>
      </c>
      <c r="F97" s="7" t="s">
        <v>10</v>
      </c>
    </row>
    <row r="98" s="2" customFormat="1" ht="22.5" customHeight="1" spans="1:6">
      <c r="A98" s="7">
        <f>5592</f>
        <v>5592</v>
      </c>
      <c r="B98" s="7" t="s">
        <v>7</v>
      </c>
      <c r="C98" s="7" t="s">
        <v>8</v>
      </c>
      <c r="D98" s="7" t="s">
        <v>105</v>
      </c>
      <c r="E98" s="7">
        <v>410</v>
      </c>
      <c r="F98" s="7" t="s">
        <v>10</v>
      </c>
    </row>
    <row r="99" s="2" customFormat="1" ht="22.5" customHeight="1" spans="1:6">
      <c r="A99" s="7">
        <f>5596</f>
        <v>5596</v>
      </c>
      <c r="B99" s="7" t="s">
        <v>7</v>
      </c>
      <c r="C99" s="7" t="s">
        <v>8</v>
      </c>
      <c r="D99" s="7" t="s">
        <v>102</v>
      </c>
      <c r="E99" s="7">
        <v>708</v>
      </c>
      <c r="F99" s="7" t="s">
        <v>10</v>
      </c>
    </row>
    <row r="100" s="2" customFormat="1" ht="22.5" customHeight="1" spans="1:6">
      <c r="A100" s="7">
        <f>5633</f>
        <v>5633</v>
      </c>
      <c r="B100" s="7" t="s">
        <v>7</v>
      </c>
      <c r="C100" s="7" t="s">
        <v>8</v>
      </c>
      <c r="D100" s="7" t="s">
        <v>106</v>
      </c>
      <c r="E100" s="7">
        <v>410</v>
      </c>
      <c r="F100" s="7" t="s">
        <v>10</v>
      </c>
    </row>
    <row r="101" s="2" customFormat="1" ht="22.5" customHeight="1" spans="1:6">
      <c r="A101" s="7">
        <f>5661</f>
        <v>5661</v>
      </c>
      <c r="B101" s="7" t="s">
        <v>7</v>
      </c>
      <c r="C101" s="7" t="s">
        <v>8</v>
      </c>
      <c r="D101" s="7" t="s">
        <v>107</v>
      </c>
      <c r="E101" s="7">
        <v>840</v>
      </c>
      <c r="F101" s="7" t="s">
        <v>10</v>
      </c>
    </row>
    <row r="102" s="2" customFormat="1" ht="22.5" customHeight="1" spans="1:6">
      <c r="A102" s="7">
        <f>5839</f>
        <v>5839</v>
      </c>
      <c r="B102" s="7" t="s">
        <v>7</v>
      </c>
      <c r="C102" s="7" t="s">
        <v>8</v>
      </c>
      <c r="D102" s="7" t="s">
        <v>108</v>
      </c>
      <c r="E102" s="7">
        <v>607</v>
      </c>
      <c r="F102" s="7" t="s">
        <v>10</v>
      </c>
    </row>
    <row r="103" s="2" customFormat="1" ht="22.5" customHeight="1" spans="1:6">
      <c r="A103" s="7">
        <f>5848</f>
        <v>5848</v>
      </c>
      <c r="B103" s="7" t="s">
        <v>7</v>
      </c>
      <c r="C103" s="7" t="s">
        <v>8</v>
      </c>
      <c r="D103" s="7" t="s">
        <v>109</v>
      </c>
      <c r="E103" s="7">
        <v>598</v>
      </c>
      <c r="F103" s="7" t="s">
        <v>10</v>
      </c>
    </row>
    <row r="104" s="2" customFormat="1" ht="22.5" customHeight="1" spans="1:6">
      <c r="A104" s="7">
        <f>5877</f>
        <v>5877</v>
      </c>
      <c r="B104" s="7" t="s">
        <v>7</v>
      </c>
      <c r="C104" s="7" t="s">
        <v>8</v>
      </c>
      <c r="D104" s="7" t="s">
        <v>110</v>
      </c>
      <c r="E104" s="7">
        <v>431</v>
      </c>
      <c r="F104" s="7" t="s">
        <v>10</v>
      </c>
    </row>
    <row r="105" s="2" customFormat="1" ht="22.5" customHeight="1" spans="1:6">
      <c r="A105" s="7">
        <f>5897</f>
        <v>5897</v>
      </c>
      <c r="B105" s="7" t="s">
        <v>7</v>
      </c>
      <c r="C105" s="7" t="s">
        <v>8</v>
      </c>
      <c r="D105" s="7" t="s">
        <v>111</v>
      </c>
      <c r="E105" s="7">
        <v>896</v>
      </c>
      <c r="F105" s="7" t="s">
        <v>10</v>
      </c>
    </row>
    <row r="106" s="2" customFormat="1" ht="22.5" customHeight="1" spans="1:6">
      <c r="A106" s="7">
        <f>5925</f>
        <v>5925</v>
      </c>
      <c r="B106" s="7" t="s">
        <v>7</v>
      </c>
      <c r="C106" s="7" t="s">
        <v>8</v>
      </c>
      <c r="D106" s="7" t="s">
        <v>112</v>
      </c>
      <c r="E106" s="7">
        <v>420</v>
      </c>
      <c r="F106" s="7" t="s">
        <v>10</v>
      </c>
    </row>
    <row r="107" s="2" customFormat="1" ht="22.5" customHeight="1" spans="1:6">
      <c r="A107" s="7">
        <f>5940</f>
        <v>5940</v>
      </c>
      <c r="B107" s="7" t="s">
        <v>7</v>
      </c>
      <c r="C107" s="7" t="s">
        <v>8</v>
      </c>
      <c r="D107" s="7" t="s">
        <v>113</v>
      </c>
      <c r="E107" s="7">
        <v>420</v>
      </c>
      <c r="F107" s="7" t="s">
        <v>10</v>
      </c>
    </row>
    <row r="108" s="2" customFormat="1" ht="22.5" customHeight="1" spans="1:6">
      <c r="A108" s="7">
        <f>5956</f>
        <v>5956</v>
      </c>
      <c r="B108" s="7" t="s">
        <v>7</v>
      </c>
      <c r="C108" s="7" t="s">
        <v>8</v>
      </c>
      <c r="D108" s="7" t="s">
        <v>114</v>
      </c>
      <c r="E108" s="7">
        <v>378</v>
      </c>
      <c r="F108" s="7" t="s">
        <v>10</v>
      </c>
    </row>
    <row r="109" s="2" customFormat="1" ht="22.5" customHeight="1" spans="1:6">
      <c r="A109" s="7">
        <f>5962</f>
        <v>5962</v>
      </c>
      <c r="B109" s="7" t="s">
        <v>7</v>
      </c>
      <c r="C109" s="7" t="s">
        <v>8</v>
      </c>
      <c r="D109" s="7" t="s">
        <v>115</v>
      </c>
      <c r="E109" s="7">
        <v>497</v>
      </c>
      <c r="F109" s="7" t="s">
        <v>10</v>
      </c>
    </row>
    <row r="110" s="2" customFormat="1" ht="22.5" customHeight="1" spans="1:6">
      <c r="A110" s="7">
        <f>6042</f>
        <v>6042</v>
      </c>
      <c r="B110" s="7" t="s">
        <v>7</v>
      </c>
      <c r="C110" s="7" t="s">
        <v>8</v>
      </c>
      <c r="D110" s="7" t="s">
        <v>116</v>
      </c>
      <c r="E110" s="7">
        <v>824</v>
      </c>
      <c r="F110" s="7" t="s">
        <v>10</v>
      </c>
    </row>
    <row r="111" s="2" customFormat="1" ht="22.5" customHeight="1" spans="1:6">
      <c r="A111" s="7">
        <f>6239</f>
        <v>6239</v>
      </c>
      <c r="B111" s="7" t="s">
        <v>7</v>
      </c>
      <c r="C111" s="7" t="s">
        <v>8</v>
      </c>
      <c r="D111" s="7" t="s">
        <v>117</v>
      </c>
      <c r="E111" s="7">
        <v>614</v>
      </c>
      <c r="F111" s="7" t="s">
        <v>10</v>
      </c>
    </row>
    <row r="112" s="2" customFormat="1" ht="22.5" customHeight="1" spans="1:6">
      <c r="A112" s="7">
        <f>6341</f>
        <v>6341</v>
      </c>
      <c r="B112" s="7" t="s">
        <v>7</v>
      </c>
      <c r="C112" s="7" t="s">
        <v>8</v>
      </c>
      <c r="D112" s="7" t="s">
        <v>118</v>
      </c>
      <c r="E112" s="7">
        <v>419</v>
      </c>
      <c r="F112" s="7" t="s">
        <v>10</v>
      </c>
    </row>
    <row r="113" s="2" customFormat="1" ht="22.5" customHeight="1" spans="1:6">
      <c r="A113" s="7">
        <f>6412</f>
        <v>6412</v>
      </c>
      <c r="B113" s="7" t="s">
        <v>7</v>
      </c>
      <c r="C113" s="7" t="s">
        <v>8</v>
      </c>
      <c r="D113" s="7" t="s">
        <v>119</v>
      </c>
      <c r="E113" s="7">
        <v>390</v>
      </c>
      <c r="F113" s="7" t="s">
        <v>10</v>
      </c>
    </row>
    <row r="114" s="2" customFormat="1" ht="22.5" customHeight="1" spans="1:6">
      <c r="A114" s="7">
        <f>6421</f>
        <v>6421</v>
      </c>
      <c r="B114" s="7" t="s">
        <v>7</v>
      </c>
      <c r="C114" s="7" t="s">
        <v>8</v>
      </c>
      <c r="D114" s="7" t="s">
        <v>120</v>
      </c>
      <c r="E114" s="7">
        <v>497</v>
      </c>
      <c r="F114" s="7" t="s">
        <v>10</v>
      </c>
    </row>
    <row r="115" s="2" customFormat="1" ht="22.5" customHeight="1" spans="1:6">
      <c r="A115" s="7">
        <f>6422</f>
        <v>6422</v>
      </c>
      <c r="B115" s="7" t="s">
        <v>7</v>
      </c>
      <c r="C115" s="7" t="s">
        <v>8</v>
      </c>
      <c r="D115" s="7" t="s">
        <v>121</v>
      </c>
      <c r="E115" s="7">
        <v>354</v>
      </c>
      <c r="F115" s="7" t="s">
        <v>10</v>
      </c>
    </row>
    <row r="116" s="2" customFormat="1" ht="22.5" customHeight="1" spans="1:6">
      <c r="A116" s="7">
        <f>6474</f>
        <v>6474</v>
      </c>
      <c r="B116" s="7" t="s">
        <v>7</v>
      </c>
      <c r="C116" s="7" t="s">
        <v>8</v>
      </c>
      <c r="D116" s="7" t="s">
        <v>122</v>
      </c>
      <c r="E116" s="7">
        <v>420</v>
      </c>
      <c r="F116" s="7" t="s">
        <v>10</v>
      </c>
    </row>
    <row r="117" s="2" customFormat="1" ht="22.5" customHeight="1" spans="1:6">
      <c r="A117" s="7">
        <f>6493</f>
        <v>6493</v>
      </c>
      <c r="B117" s="7" t="s">
        <v>7</v>
      </c>
      <c r="C117" s="7" t="s">
        <v>8</v>
      </c>
      <c r="D117" s="7" t="s">
        <v>123</v>
      </c>
      <c r="E117" s="7">
        <v>410</v>
      </c>
      <c r="F117" s="7" t="s">
        <v>10</v>
      </c>
    </row>
    <row r="118" s="2" customFormat="1" ht="22.5" customHeight="1" spans="1:6">
      <c r="A118" s="7">
        <f>6545</f>
        <v>6545</v>
      </c>
      <c r="B118" s="7" t="s">
        <v>7</v>
      </c>
      <c r="C118" s="7" t="s">
        <v>8</v>
      </c>
      <c r="D118" s="7" t="s">
        <v>124</v>
      </c>
      <c r="E118" s="7">
        <v>708</v>
      </c>
      <c r="F118" s="7" t="s">
        <v>10</v>
      </c>
    </row>
    <row r="119" s="2" customFormat="1" ht="22.5" customHeight="1" spans="1:6">
      <c r="A119" s="7">
        <f>6561</f>
        <v>6561</v>
      </c>
      <c r="B119" s="7" t="s">
        <v>7</v>
      </c>
      <c r="C119" s="7" t="s">
        <v>8</v>
      </c>
      <c r="D119" s="7" t="s">
        <v>125</v>
      </c>
      <c r="E119" s="7">
        <v>431</v>
      </c>
      <c r="F119" s="7" t="s">
        <v>10</v>
      </c>
    </row>
    <row r="120" s="2" customFormat="1" ht="22.5" customHeight="1" spans="1:6">
      <c r="A120" s="7">
        <f>6585</f>
        <v>6585</v>
      </c>
      <c r="B120" s="7" t="s">
        <v>7</v>
      </c>
      <c r="C120" s="7" t="s">
        <v>8</v>
      </c>
      <c r="D120" s="7" t="s">
        <v>126</v>
      </c>
      <c r="E120" s="7">
        <v>431</v>
      </c>
      <c r="F120" s="7" t="s">
        <v>10</v>
      </c>
    </row>
    <row r="121" s="2" customFormat="1" ht="22.5" customHeight="1" spans="1:6">
      <c r="A121" s="7">
        <f>6602</f>
        <v>6602</v>
      </c>
      <c r="B121" s="7" t="s">
        <v>7</v>
      </c>
      <c r="C121" s="7" t="s">
        <v>8</v>
      </c>
      <c r="D121" s="7" t="s">
        <v>127</v>
      </c>
      <c r="E121" s="7">
        <v>497</v>
      </c>
      <c r="F121" s="7" t="s">
        <v>10</v>
      </c>
    </row>
    <row r="122" s="2" customFormat="1" ht="22.5" customHeight="1" spans="1:6">
      <c r="A122" s="7">
        <f>6619</f>
        <v>6619</v>
      </c>
      <c r="B122" s="7" t="s">
        <v>7</v>
      </c>
      <c r="C122" s="7" t="s">
        <v>8</v>
      </c>
      <c r="D122" s="7" t="s">
        <v>128</v>
      </c>
      <c r="E122" s="7">
        <v>507</v>
      </c>
      <c r="F122" s="7" t="s">
        <v>10</v>
      </c>
    </row>
    <row r="123" s="2" customFormat="1" ht="22.5" customHeight="1" spans="1:6">
      <c r="A123" s="7">
        <f>6620</f>
        <v>6620</v>
      </c>
      <c r="B123" s="7" t="s">
        <v>7</v>
      </c>
      <c r="C123" s="7" t="s">
        <v>8</v>
      </c>
      <c r="D123" s="7" t="s">
        <v>129</v>
      </c>
      <c r="E123" s="7">
        <v>488</v>
      </c>
      <c r="F123" s="7" t="s">
        <v>10</v>
      </c>
    </row>
    <row r="124" s="2" customFormat="1" ht="22.5" customHeight="1" spans="1:6">
      <c r="A124" s="7">
        <f>6689</f>
        <v>6689</v>
      </c>
      <c r="B124" s="7" t="s">
        <v>7</v>
      </c>
      <c r="C124" s="7" t="s">
        <v>8</v>
      </c>
      <c r="D124" s="7" t="s">
        <v>130</v>
      </c>
      <c r="E124" s="7">
        <v>880</v>
      </c>
      <c r="F124" s="7" t="s">
        <v>10</v>
      </c>
    </row>
    <row r="125" s="2" customFormat="1" ht="22.5" customHeight="1" spans="1:6">
      <c r="A125" s="7">
        <f>6796</f>
        <v>6796</v>
      </c>
      <c r="B125" s="7" t="s">
        <v>7</v>
      </c>
      <c r="C125" s="7" t="s">
        <v>8</v>
      </c>
      <c r="D125" s="7" t="s">
        <v>131</v>
      </c>
      <c r="E125" s="7">
        <v>410</v>
      </c>
      <c r="F125" s="7" t="s">
        <v>10</v>
      </c>
    </row>
    <row r="126" s="2" customFormat="1" ht="22.5" customHeight="1" spans="1:6">
      <c r="A126" s="7">
        <f>6805</f>
        <v>6805</v>
      </c>
      <c r="B126" s="7" t="s">
        <v>7</v>
      </c>
      <c r="C126" s="7" t="s">
        <v>8</v>
      </c>
      <c r="D126" s="7" t="s">
        <v>132</v>
      </c>
      <c r="E126" s="7">
        <v>742</v>
      </c>
      <c r="F126" s="7" t="s">
        <v>10</v>
      </c>
    </row>
    <row r="127" s="2" customFormat="1" ht="22.5" customHeight="1" spans="1:6">
      <c r="A127" s="7">
        <f>6832</f>
        <v>6832</v>
      </c>
      <c r="B127" s="7" t="s">
        <v>7</v>
      </c>
      <c r="C127" s="7" t="s">
        <v>8</v>
      </c>
      <c r="D127" s="7" t="s">
        <v>133</v>
      </c>
      <c r="E127" s="7">
        <v>420</v>
      </c>
      <c r="F127" s="7" t="s">
        <v>10</v>
      </c>
    </row>
    <row r="128" s="2" customFormat="1" ht="22.5" customHeight="1" spans="1:6">
      <c r="A128" s="7">
        <f>6851</f>
        <v>6851</v>
      </c>
      <c r="B128" s="7" t="s">
        <v>7</v>
      </c>
      <c r="C128" s="7" t="s">
        <v>8</v>
      </c>
      <c r="D128" s="7" t="s">
        <v>134</v>
      </c>
      <c r="E128" s="7">
        <v>497</v>
      </c>
      <c r="F128" s="7" t="s">
        <v>10</v>
      </c>
    </row>
    <row r="129" s="2" customFormat="1" ht="22.5" customHeight="1" spans="1:6">
      <c r="A129" s="7">
        <f>6882</f>
        <v>6882</v>
      </c>
      <c r="B129" s="7" t="s">
        <v>7</v>
      </c>
      <c r="C129" s="7" t="s">
        <v>8</v>
      </c>
      <c r="D129" s="7" t="s">
        <v>135</v>
      </c>
      <c r="E129" s="7">
        <v>1277</v>
      </c>
      <c r="F129" s="7" t="s">
        <v>10</v>
      </c>
    </row>
    <row r="130" s="2" customFormat="1" ht="22.5" customHeight="1" spans="1:6">
      <c r="A130" s="7">
        <f>6911</f>
        <v>6911</v>
      </c>
      <c r="B130" s="7" t="s">
        <v>7</v>
      </c>
      <c r="C130" s="7" t="s">
        <v>8</v>
      </c>
      <c r="D130" s="7" t="s">
        <v>136</v>
      </c>
      <c r="E130" s="7">
        <v>431</v>
      </c>
      <c r="F130" s="7" t="s">
        <v>10</v>
      </c>
    </row>
    <row r="131" s="2" customFormat="1" ht="22.5" customHeight="1" spans="1:6">
      <c r="A131" s="7">
        <f>7207</f>
        <v>7207</v>
      </c>
      <c r="B131" s="7" t="s">
        <v>7</v>
      </c>
      <c r="C131" s="7" t="s">
        <v>8</v>
      </c>
      <c r="D131" s="7" t="s">
        <v>137</v>
      </c>
      <c r="E131" s="7">
        <v>862</v>
      </c>
      <c r="F131" s="7" t="s">
        <v>10</v>
      </c>
    </row>
    <row r="132" s="2" customFormat="1" ht="22.5" customHeight="1" spans="1:6">
      <c r="A132" s="7">
        <f>7219</f>
        <v>7219</v>
      </c>
      <c r="B132" s="7" t="s">
        <v>7</v>
      </c>
      <c r="C132" s="7" t="s">
        <v>8</v>
      </c>
      <c r="D132" s="7" t="s">
        <v>138</v>
      </c>
      <c r="E132" s="7">
        <v>1097</v>
      </c>
      <c r="F132" s="7" t="s">
        <v>10</v>
      </c>
    </row>
    <row r="133" s="2" customFormat="1" ht="22.5" customHeight="1" spans="1:6">
      <c r="A133" s="7">
        <f>7234</f>
        <v>7234</v>
      </c>
      <c r="B133" s="7" t="s">
        <v>7</v>
      </c>
      <c r="C133" s="7" t="s">
        <v>8</v>
      </c>
      <c r="D133" s="7" t="s">
        <v>139</v>
      </c>
      <c r="E133" s="7">
        <v>354</v>
      </c>
      <c r="F133" s="7" t="s">
        <v>10</v>
      </c>
    </row>
    <row r="134" s="2" customFormat="1" ht="22.5" customHeight="1" spans="1:6">
      <c r="A134" s="7">
        <f>7386</f>
        <v>7386</v>
      </c>
      <c r="B134" s="7" t="s">
        <v>7</v>
      </c>
      <c r="C134" s="7" t="s">
        <v>8</v>
      </c>
      <c r="D134" s="7" t="s">
        <v>140</v>
      </c>
      <c r="E134" s="7">
        <v>644</v>
      </c>
      <c r="F134" s="7" t="s">
        <v>10</v>
      </c>
    </row>
    <row r="135" s="2" customFormat="1" ht="22.5" customHeight="1" spans="1:6">
      <c r="A135" s="7">
        <f>7389</f>
        <v>7389</v>
      </c>
      <c r="B135" s="7" t="s">
        <v>7</v>
      </c>
      <c r="C135" s="7" t="s">
        <v>8</v>
      </c>
      <c r="D135" s="7" t="s">
        <v>141</v>
      </c>
      <c r="E135" s="7">
        <v>517</v>
      </c>
      <c r="F135" s="7" t="s">
        <v>10</v>
      </c>
    </row>
    <row r="136" s="2" customFormat="1" ht="22.5" customHeight="1" spans="1:6">
      <c r="A136" s="7">
        <f>7459</f>
        <v>7459</v>
      </c>
      <c r="B136" s="7" t="s">
        <v>7</v>
      </c>
      <c r="C136" s="7" t="s">
        <v>8</v>
      </c>
      <c r="D136" s="7" t="s">
        <v>142</v>
      </c>
      <c r="E136" s="7">
        <v>497</v>
      </c>
      <c r="F136" s="7" t="s">
        <v>10</v>
      </c>
    </row>
    <row r="137" s="2" customFormat="1" ht="22.5" customHeight="1" spans="1:6">
      <c r="A137" s="7">
        <f>7495</f>
        <v>7495</v>
      </c>
      <c r="B137" s="7" t="s">
        <v>7</v>
      </c>
      <c r="C137" s="7" t="s">
        <v>8</v>
      </c>
      <c r="D137" s="7" t="s">
        <v>143</v>
      </c>
      <c r="E137" s="7">
        <v>824</v>
      </c>
      <c r="F137" s="7" t="s">
        <v>10</v>
      </c>
    </row>
    <row r="138" s="2" customFormat="1" ht="22.5" customHeight="1" spans="1:6">
      <c r="A138" s="7">
        <f>7510</f>
        <v>7510</v>
      </c>
      <c r="B138" s="7" t="s">
        <v>7</v>
      </c>
      <c r="C138" s="7" t="s">
        <v>8</v>
      </c>
      <c r="D138" s="7" t="s">
        <v>144</v>
      </c>
      <c r="E138" s="7">
        <v>840</v>
      </c>
      <c r="F138" s="7" t="s">
        <v>10</v>
      </c>
    </row>
    <row r="139" s="2" customFormat="1" ht="22.5" customHeight="1" spans="1:6">
      <c r="A139" s="7">
        <f>7561</f>
        <v>7561</v>
      </c>
      <c r="B139" s="7" t="s">
        <v>7</v>
      </c>
      <c r="C139" s="7" t="s">
        <v>8</v>
      </c>
      <c r="D139" s="7" t="s">
        <v>145</v>
      </c>
      <c r="E139" s="7">
        <v>862</v>
      </c>
      <c r="F139" s="7" t="s">
        <v>10</v>
      </c>
    </row>
    <row r="140" s="2" customFormat="1" ht="22.5" customHeight="1" spans="1:6">
      <c r="A140" s="7">
        <f>7569</f>
        <v>7569</v>
      </c>
      <c r="B140" s="7" t="s">
        <v>7</v>
      </c>
      <c r="C140" s="7" t="s">
        <v>8</v>
      </c>
      <c r="D140" s="7" t="s">
        <v>146</v>
      </c>
      <c r="E140" s="7">
        <v>862</v>
      </c>
      <c r="F140" s="7" t="s">
        <v>10</v>
      </c>
    </row>
    <row r="141" s="2" customFormat="1" ht="22.5" customHeight="1" spans="1:6">
      <c r="A141" s="7">
        <f>7623</f>
        <v>7623</v>
      </c>
      <c r="B141" s="7" t="s">
        <v>7</v>
      </c>
      <c r="C141" s="7" t="s">
        <v>8</v>
      </c>
      <c r="D141" s="7" t="s">
        <v>147</v>
      </c>
      <c r="E141" s="7">
        <v>488</v>
      </c>
      <c r="F141" s="7" t="s">
        <v>10</v>
      </c>
    </row>
    <row r="142" s="2" customFormat="1" ht="22.5" customHeight="1" spans="1:6">
      <c r="A142" s="7">
        <f>7688</f>
        <v>7688</v>
      </c>
      <c r="B142" s="7" t="s">
        <v>7</v>
      </c>
      <c r="C142" s="7" t="s">
        <v>8</v>
      </c>
      <c r="D142" s="7" t="s">
        <v>148</v>
      </c>
      <c r="E142" s="7">
        <v>420</v>
      </c>
      <c r="F142" s="7" t="s">
        <v>10</v>
      </c>
    </row>
    <row r="143" s="2" customFormat="1" ht="22.5" customHeight="1" spans="1:6">
      <c r="A143" s="7">
        <f>7689</f>
        <v>7689</v>
      </c>
      <c r="B143" s="7" t="s">
        <v>7</v>
      </c>
      <c r="C143" s="7" t="s">
        <v>8</v>
      </c>
      <c r="D143" s="7" t="s">
        <v>149</v>
      </c>
      <c r="E143" s="7">
        <v>488</v>
      </c>
      <c r="F143" s="7" t="s">
        <v>10</v>
      </c>
    </row>
    <row r="144" s="2" customFormat="1" ht="22.5" customHeight="1" spans="1:6">
      <c r="A144" s="7">
        <f>7699</f>
        <v>7699</v>
      </c>
      <c r="B144" s="7" t="s">
        <v>7</v>
      </c>
      <c r="C144" s="7" t="s">
        <v>8</v>
      </c>
      <c r="D144" s="7" t="s">
        <v>150</v>
      </c>
      <c r="E144" s="7">
        <v>497</v>
      </c>
      <c r="F144" s="7" t="s">
        <v>10</v>
      </c>
    </row>
    <row r="145" s="2" customFormat="1" ht="22.5" customHeight="1" spans="1:6">
      <c r="A145" s="7">
        <f>7724</f>
        <v>7724</v>
      </c>
      <c r="B145" s="7" t="s">
        <v>7</v>
      </c>
      <c r="C145" s="7" t="s">
        <v>8</v>
      </c>
      <c r="D145" s="7" t="s">
        <v>151</v>
      </c>
      <c r="E145" s="7">
        <v>420</v>
      </c>
      <c r="F145" s="7" t="s">
        <v>10</v>
      </c>
    </row>
    <row r="146" s="2" customFormat="1" ht="22.5" customHeight="1" spans="1:6">
      <c r="A146" s="7">
        <f>7738</f>
        <v>7738</v>
      </c>
      <c r="B146" s="7" t="s">
        <v>7</v>
      </c>
      <c r="C146" s="7" t="s">
        <v>8</v>
      </c>
      <c r="D146" s="7" t="s">
        <v>152</v>
      </c>
      <c r="E146" s="7">
        <v>517</v>
      </c>
      <c r="F146" s="7" t="s">
        <v>10</v>
      </c>
    </row>
    <row r="147" s="2" customFormat="1" ht="22.5" customHeight="1" spans="1:6">
      <c r="A147" s="7">
        <f>7864</f>
        <v>7864</v>
      </c>
      <c r="B147" s="7" t="s">
        <v>7</v>
      </c>
      <c r="C147" s="7" t="s">
        <v>8</v>
      </c>
      <c r="D147" s="7" t="s">
        <v>153</v>
      </c>
      <c r="E147" s="7">
        <v>431</v>
      </c>
      <c r="F147" s="7" t="s">
        <v>10</v>
      </c>
    </row>
    <row r="148" s="2" customFormat="1" ht="22.5" customHeight="1" spans="1:6">
      <c r="A148" s="7">
        <f>7901</f>
        <v>7901</v>
      </c>
      <c r="B148" s="7" t="s">
        <v>7</v>
      </c>
      <c r="C148" s="7" t="s">
        <v>8</v>
      </c>
      <c r="D148" s="7" t="s">
        <v>154</v>
      </c>
      <c r="E148" s="7">
        <v>402</v>
      </c>
      <c r="F148" s="7" t="s">
        <v>10</v>
      </c>
    </row>
    <row r="149" s="2" customFormat="1" ht="22.5" customHeight="1" spans="1:6">
      <c r="A149" s="7">
        <f>7974</f>
        <v>7974</v>
      </c>
      <c r="B149" s="7" t="s">
        <v>7</v>
      </c>
      <c r="C149" s="7" t="s">
        <v>8</v>
      </c>
      <c r="D149" s="7" t="s">
        <v>155</v>
      </c>
      <c r="E149" s="7">
        <v>401</v>
      </c>
      <c r="F149" s="7" t="s">
        <v>10</v>
      </c>
    </row>
    <row r="150" s="2" customFormat="1" ht="22.5" customHeight="1" spans="1:6">
      <c r="A150" s="7">
        <f>8039</f>
        <v>8039</v>
      </c>
      <c r="B150" s="7" t="s">
        <v>7</v>
      </c>
      <c r="C150" s="7" t="s">
        <v>8</v>
      </c>
      <c r="D150" s="7" t="s">
        <v>21</v>
      </c>
      <c r="E150" s="7">
        <v>410</v>
      </c>
      <c r="F150" s="7" t="s">
        <v>10</v>
      </c>
    </row>
    <row r="151" s="2" customFormat="1" ht="22.5" customHeight="1" spans="1:6">
      <c r="A151" s="7">
        <f>8050</f>
        <v>8050</v>
      </c>
      <c r="B151" s="7" t="s">
        <v>7</v>
      </c>
      <c r="C151" s="7" t="s">
        <v>8</v>
      </c>
      <c r="D151" s="7" t="s">
        <v>156</v>
      </c>
      <c r="E151" s="7">
        <v>384</v>
      </c>
      <c r="F151" s="7" t="s">
        <v>10</v>
      </c>
    </row>
    <row r="152" s="2" customFormat="1" ht="22.5" customHeight="1" spans="1:6">
      <c r="A152" s="7">
        <f>8150</f>
        <v>8150</v>
      </c>
      <c r="B152" s="7" t="s">
        <v>7</v>
      </c>
      <c r="C152" s="7" t="s">
        <v>8</v>
      </c>
      <c r="D152" s="7" t="s">
        <v>157</v>
      </c>
      <c r="E152" s="7">
        <v>420</v>
      </c>
      <c r="F152" s="7" t="s">
        <v>10</v>
      </c>
    </row>
    <row r="153" s="2" customFormat="1" ht="22.5" customHeight="1" spans="1:6">
      <c r="A153" s="7">
        <f>8271</f>
        <v>8271</v>
      </c>
      <c r="B153" s="7" t="s">
        <v>7</v>
      </c>
      <c r="C153" s="7" t="s">
        <v>8</v>
      </c>
      <c r="D153" s="7" t="s">
        <v>158</v>
      </c>
      <c r="E153" s="7">
        <v>419</v>
      </c>
      <c r="F153" s="7" t="s">
        <v>10</v>
      </c>
    </row>
    <row r="154" s="2" customFormat="1" ht="22.5" customHeight="1" spans="1:6">
      <c r="A154" s="7">
        <f>8273</f>
        <v>8273</v>
      </c>
      <c r="B154" s="7" t="s">
        <v>7</v>
      </c>
      <c r="C154" s="7" t="s">
        <v>8</v>
      </c>
      <c r="D154" s="7" t="s">
        <v>159</v>
      </c>
      <c r="E154" s="7">
        <v>742</v>
      </c>
      <c r="F154" s="7" t="s">
        <v>10</v>
      </c>
    </row>
    <row r="155" s="2" customFormat="1" ht="22.5" customHeight="1" spans="1:6">
      <c r="A155" s="7">
        <f>8539</f>
        <v>8539</v>
      </c>
      <c r="B155" s="7" t="s">
        <v>7</v>
      </c>
      <c r="C155" s="7" t="s">
        <v>8</v>
      </c>
      <c r="D155" s="7" t="s">
        <v>160</v>
      </c>
      <c r="E155" s="7">
        <v>420</v>
      </c>
      <c r="F155" s="7" t="s">
        <v>10</v>
      </c>
    </row>
    <row r="156" s="2" customFormat="1" ht="22.5" customHeight="1" spans="1:6">
      <c r="A156" s="7">
        <f>8547</f>
        <v>8547</v>
      </c>
      <c r="B156" s="7" t="s">
        <v>7</v>
      </c>
      <c r="C156" s="7" t="s">
        <v>8</v>
      </c>
      <c r="D156" s="7" t="s">
        <v>161</v>
      </c>
      <c r="E156" s="7">
        <v>431</v>
      </c>
      <c r="F156" s="7" t="s">
        <v>10</v>
      </c>
    </row>
    <row r="157" s="2" customFormat="1" ht="22.5" customHeight="1" spans="1:6">
      <c r="A157" s="7">
        <f>8629</f>
        <v>8629</v>
      </c>
      <c r="B157" s="7" t="s">
        <v>7</v>
      </c>
      <c r="C157" s="7" t="s">
        <v>8</v>
      </c>
      <c r="D157" s="7" t="s">
        <v>162</v>
      </c>
      <c r="E157" s="7">
        <v>497</v>
      </c>
      <c r="F157" s="7" t="s">
        <v>10</v>
      </c>
    </row>
    <row r="158" s="2" customFormat="1" ht="22.5" customHeight="1" spans="1:6">
      <c r="A158" s="7">
        <f>8659</f>
        <v>8659</v>
      </c>
      <c r="B158" s="7" t="s">
        <v>7</v>
      </c>
      <c r="C158" s="7" t="s">
        <v>8</v>
      </c>
      <c r="D158" s="7" t="s">
        <v>163</v>
      </c>
      <c r="E158" s="7">
        <v>497</v>
      </c>
      <c r="F158" s="7" t="s">
        <v>10</v>
      </c>
    </row>
    <row r="159" s="2" customFormat="1" ht="22.5" customHeight="1" spans="1:6">
      <c r="A159" s="7">
        <f>8793</f>
        <v>8793</v>
      </c>
      <c r="B159" s="7" t="s">
        <v>7</v>
      </c>
      <c r="C159" s="7" t="s">
        <v>8</v>
      </c>
      <c r="D159" s="7" t="s">
        <v>164</v>
      </c>
      <c r="E159" s="7">
        <v>420</v>
      </c>
      <c r="F159" s="7" t="s">
        <v>10</v>
      </c>
    </row>
    <row r="160" s="2" customFormat="1" ht="22.5" customHeight="1" spans="1:6">
      <c r="A160" s="7">
        <f>8855</f>
        <v>8855</v>
      </c>
      <c r="B160" s="7" t="s">
        <v>7</v>
      </c>
      <c r="C160" s="7" t="s">
        <v>8</v>
      </c>
      <c r="D160" s="7" t="s">
        <v>165</v>
      </c>
      <c r="E160" s="7">
        <v>440</v>
      </c>
      <c r="F160" s="7" t="s">
        <v>10</v>
      </c>
    </row>
    <row r="161" s="2" customFormat="1" ht="22.5" customHeight="1" spans="1:6">
      <c r="A161" s="7">
        <f>8905</f>
        <v>8905</v>
      </c>
      <c r="B161" s="7" t="s">
        <v>7</v>
      </c>
      <c r="C161" s="7" t="s">
        <v>8</v>
      </c>
      <c r="D161" s="7" t="s">
        <v>166</v>
      </c>
      <c r="E161" s="7">
        <v>390</v>
      </c>
      <c r="F161" s="7" t="s">
        <v>10</v>
      </c>
    </row>
    <row r="162" s="2" customFormat="1" ht="22.5" customHeight="1" spans="1:6">
      <c r="A162" s="7">
        <f>8914</f>
        <v>8914</v>
      </c>
      <c r="B162" s="7" t="s">
        <v>7</v>
      </c>
      <c r="C162" s="7" t="s">
        <v>8</v>
      </c>
      <c r="D162" s="7" t="s">
        <v>167</v>
      </c>
      <c r="E162" s="7">
        <v>907</v>
      </c>
      <c r="F162" s="7" t="s">
        <v>10</v>
      </c>
    </row>
    <row r="163" s="2" customFormat="1" ht="22.5" customHeight="1" spans="1:6">
      <c r="A163" s="7">
        <f>8951</f>
        <v>8951</v>
      </c>
      <c r="B163" s="7" t="s">
        <v>7</v>
      </c>
      <c r="C163" s="7" t="s">
        <v>8</v>
      </c>
      <c r="D163" s="7" t="s">
        <v>168</v>
      </c>
      <c r="E163" s="7">
        <v>660</v>
      </c>
      <c r="F163" s="7" t="s">
        <v>10</v>
      </c>
    </row>
    <row r="164" s="2" customFormat="1" ht="22.5" customHeight="1" spans="1:6">
      <c r="A164" s="7">
        <f>8978</f>
        <v>8978</v>
      </c>
      <c r="B164" s="7" t="s">
        <v>7</v>
      </c>
      <c r="C164" s="7" t="s">
        <v>8</v>
      </c>
      <c r="D164" s="7" t="s">
        <v>169</v>
      </c>
      <c r="E164" s="7">
        <v>410</v>
      </c>
      <c r="F164" s="7" t="s">
        <v>10</v>
      </c>
    </row>
    <row r="165" s="2" customFormat="1" ht="22.5" customHeight="1" spans="1:6">
      <c r="A165" s="7">
        <f>8982</f>
        <v>8982</v>
      </c>
      <c r="B165" s="7" t="s">
        <v>7</v>
      </c>
      <c r="C165" s="7" t="s">
        <v>8</v>
      </c>
      <c r="D165" s="7" t="s">
        <v>170</v>
      </c>
      <c r="E165" s="7">
        <v>299</v>
      </c>
      <c r="F165" s="7" t="s">
        <v>10</v>
      </c>
    </row>
    <row r="166" s="2" customFormat="1" ht="22.5" customHeight="1" spans="1:6">
      <c r="A166" s="7">
        <f>9022</f>
        <v>9022</v>
      </c>
      <c r="B166" s="7" t="s">
        <v>7</v>
      </c>
      <c r="C166" s="7" t="s">
        <v>8</v>
      </c>
      <c r="D166" s="7" t="s">
        <v>171</v>
      </c>
      <c r="E166" s="7">
        <v>497</v>
      </c>
      <c r="F166" s="7" t="s">
        <v>10</v>
      </c>
    </row>
    <row r="167" s="2" customFormat="1" ht="22.5" customHeight="1" spans="1:6">
      <c r="A167" s="7">
        <f>9024</f>
        <v>9024</v>
      </c>
      <c r="B167" s="7" t="s">
        <v>7</v>
      </c>
      <c r="C167" s="7" t="s">
        <v>8</v>
      </c>
      <c r="D167" s="7" t="s">
        <v>172</v>
      </c>
      <c r="E167" s="7">
        <v>410</v>
      </c>
      <c r="F167" s="7" t="s">
        <v>10</v>
      </c>
    </row>
    <row r="168" s="2" customFormat="1" ht="22.5" customHeight="1" spans="1:6">
      <c r="A168" s="7">
        <f>9056</f>
        <v>9056</v>
      </c>
      <c r="B168" s="7" t="s">
        <v>7</v>
      </c>
      <c r="C168" s="7" t="s">
        <v>8</v>
      </c>
      <c r="D168" s="7" t="s">
        <v>173</v>
      </c>
      <c r="E168" s="7">
        <v>497</v>
      </c>
      <c r="F168" s="7" t="s">
        <v>10</v>
      </c>
    </row>
    <row r="169" s="2" customFormat="1" ht="22.5" customHeight="1" spans="1:6">
      <c r="A169" s="7">
        <f>9081</f>
        <v>9081</v>
      </c>
      <c r="B169" s="7" t="s">
        <v>7</v>
      </c>
      <c r="C169" s="7" t="s">
        <v>8</v>
      </c>
      <c r="D169" s="7" t="s">
        <v>174</v>
      </c>
      <c r="E169" s="7">
        <v>514</v>
      </c>
      <c r="F169" s="7" t="s">
        <v>10</v>
      </c>
    </row>
    <row r="170" s="2" customFormat="1" ht="22.5" customHeight="1" spans="1:6">
      <c r="A170" s="7">
        <f>9102</f>
        <v>9102</v>
      </c>
      <c r="B170" s="7" t="s">
        <v>7</v>
      </c>
      <c r="C170" s="7" t="s">
        <v>8</v>
      </c>
      <c r="D170" s="7" t="s">
        <v>175</v>
      </c>
      <c r="E170" s="7">
        <v>497</v>
      </c>
      <c r="F170" s="7" t="s">
        <v>10</v>
      </c>
    </row>
    <row r="171" s="2" customFormat="1" ht="22.5" customHeight="1" spans="1:6">
      <c r="A171" s="7">
        <f>9135</f>
        <v>9135</v>
      </c>
      <c r="B171" s="7" t="s">
        <v>7</v>
      </c>
      <c r="C171" s="7" t="s">
        <v>8</v>
      </c>
      <c r="D171" s="7" t="s">
        <v>176</v>
      </c>
      <c r="E171" s="7">
        <v>497</v>
      </c>
      <c r="F171" s="7" t="s">
        <v>10</v>
      </c>
    </row>
    <row r="172" s="2" customFormat="1" ht="22.5" customHeight="1" spans="1:6">
      <c r="A172" s="7">
        <f>9137</f>
        <v>9137</v>
      </c>
      <c r="B172" s="7" t="s">
        <v>7</v>
      </c>
      <c r="C172" s="7" t="s">
        <v>8</v>
      </c>
      <c r="D172" s="7" t="s">
        <v>177</v>
      </c>
      <c r="E172" s="7">
        <v>840</v>
      </c>
      <c r="F172" s="7" t="s">
        <v>10</v>
      </c>
    </row>
    <row r="173" s="2" customFormat="1" ht="22.5" customHeight="1" spans="1:6">
      <c r="A173" s="7">
        <f>9140</f>
        <v>9140</v>
      </c>
      <c r="B173" s="7" t="s">
        <v>7</v>
      </c>
      <c r="C173" s="7" t="s">
        <v>8</v>
      </c>
      <c r="D173" s="7" t="s">
        <v>178</v>
      </c>
      <c r="E173" s="7">
        <v>840</v>
      </c>
      <c r="F173" s="7" t="s">
        <v>10</v>
      </c>
    </row>
    <row r="174" s="2" customFormat="1" ht="22.5" customHeight="1" spans="1:6">
      <c r="A174" s="7">
        <f>9190</f>
        <v>9190</v>
      </c>
      <c r="B174" s="7" t="s">
        <v>7</v>
      </c>
      <c r="C174" s="7" t="s">
        <v>8</v>
      </c>
      <c r="D174" s="7" t="s">
        <v>179</v>
      </c>
      <c r="E174" s="7">
        <v>774</v>
      </c>
      <c r="F174" s="7" t="s">
        <v>10</v>
      </c>
    </row>
    <row r="175" s="2" customFormat="1" ht="22.5" customHeight="1" spans="1:6">
      <c r="A175" s="7">
        <f>9228</f>
        <v>9228</v>
      </c>
      <c r="B175" s="7" t="s">
        <v>7</v>
      </c>
      <c r="C175" s="7" t="s">
        <v>8</v>
      </c>
      <c r="D175" s="7" t="s">
        <v>180</v>
      </c>
      <c r="E175" s="7">
        <v>431</v>
      </c>
      <c r="F175" s="7" t="s">
        <v>10</v>
      </c>
    </row>
    <row r="176" s="2" customFormat="1" ht="22.5" customHeight="1" spans="1:6">
      <c r="A176" s="7">
        <f>9243</f>
        <v>9243</v>
      </c>
      <c r="B176" s="7" t="s">
        <v>7</v>
      </c>
      <c r="C176" s="7" t="s">
        <v>8</v>
      </c>
      <c r="D176" s="7" t="s">
        <v>181</v>
      </c>
      <c r="E176" s="7">
        <v>420</v>
      </c>
      <c r="F176" s="7" t="s">
        <v>10</v>
      </c>
    </row>
    <row r="177" s="2" customFormat="1" ht="22.5" customHeight="1" spans="1:6">
      <c r="A177" s="7">
        <f>9259</f>
        <v>9259</v>
      </c>
      <c r="B177" s="7" t="s">
        <v>7</v>
      </c>
      <c r="C177" s="7" t="s">
        <v>8</v>
      </c>
      <c r="D177" s="7" t="s">
        <v>182</v>
      </c>
      <c r="E177" s="7">
        <v>606</v>
      </c>
      <c r="F177" s="7" t="s">
        <v>10</v>
      </c>
    </row>
    <row r="178" s="2" customFormat="1" ht="22.5" customHeight="1" spans="1:6">
      <c r="A178" s="7">
        <f>9283</f>
        <v>9283</v>
      </c>
      <c r="B178" s="7" t="s">
        <v>7</v>
      </c>
      <c r="C178" s="7" t="s">
        <v>8</v>
      </c>
      <c r="D178" s="7" t="s">
        <v>183</v>
      </c>
      <c r="E178" s="7">
        <v>431</v>
      </c>
      <c r="F178" s="7" t="s">
        <v>10</v>
      </c>
    </row>
    <row r="179" s="2" customFormat="1" ht="22.5" customHeight="1" spans="1:6">
      <c r="A179" s="7">
        <f>9301</f>
        <v>9301</v>
      </c>
      <c r="B179" s="7" t="s">
        <v>7</v>
      </c>
      <c r="C179" s="7" t="s">
        <v>8</v>
      </c>
      <c r="D179" s="7" t="s">
        <v>184</v>
      </c>
      <c r="E179" s="7">
        <v>420</v>
      </c>
      <c r="F179" s="7" t="s">
        <v>10</v>
      </c>
    </row>
    <row r="180" s="2" customFormat="1" ht="22.5" customHeight="1" spans="1:6">
      <c r="A180" s="7">
        <f>9326</f>
        <v>9326</v>
      </c>
      <c r="B180" s="7" t="s">
        <v>7</v>
      </c>
      <c r="C180" s="7" t="s">
        <v>8</v>
      </c>
      <c r="D180" s="7" t="s">
        <v>185</v>
      </c>
      <c r="E180" s="7">
        <v>401</v>
      </c>
      <c r="F180" s="7" t="s">
        <v>10</v>
      </c>
    </row>
    <row r="181" s="2" customFormat="1" ht="22.5" customHeight="1" spans="1:6">
      <c r="A181" s="7">
        <f>9374</f>
        <v>9374</v>
      </c>
      <c r="B181" s="7" t="s">
        <v>7</v>
      </c>
      <c r="C181" s="7" t="s">
        <v>8</v>
      </c>
      <c r="D181" s="7" t="s">
        <v>186</v>
      </c>
      <c r="E181" s="7">
        <v>371</v>
      </c>
      <c r="F181" s="7" t="s">
        <v>10</v>
      </c>
    </row>
    <row r="182" s="2" customFormat="1" ht="22.5" customHeight="1" spans="1:6">
      <c r="A182" s="7">
        <f>9380</f>
        <v>9380</v>
      </c>
      <c r="B182" s="7" t="s">
        <v>7</v>
      </c>
      <c r="C182" s="7" t="s">
        <v>8</v>
      </c>
      <c r="D182" s="7" t="s">
        <v>187</v>
      </c>
      <c r="E182" s="7">
        <v>488</v>
      </c>
      <c r="F182" s="7" t="s">
        <v>10</v>
      </c>
    </row>
    <row r="183" s="2" customFormat="1" ht="22.5" customHeight="1" spans="1:6">
      <c r="A183" s="7">
        <f>9414</f>
        <v>9414</v>
      </c>
      <c r="B183" s="7" t="s">
        <v>7</v>
      </c>
      <c r="C183" s="7" t="s">
        <v>8</v>
      </c>
      <c r="D183" s="7" t="s">
        <v>188</v>
      </c>
      <c r="E183" s="7">
        <v>840</v>
      </c>
      <c r="F183" s="7" t="s">
        <v>10</v>
      </c>
    </row>
    <row r="184" s="2" customFormat="1" ht="22.5" customHeight="1" spans="1:6">
      <c r="A184" s="7">
        <f>9439</f>
        <v>9439</v>
      </c>
      <c r="B184" s="7" t="s">
        <v>7</v>
      </c>
      <c r="C184" s="7" t="s">
        <v>8</v>
      </c>
      <c r="D184" s="7" t="s">
        <v>189</v>
      </c>
      <c r="E184" s="7">
        <v>742</v>
      </c>
      <c r="F184" s="7" t="s">
        <v>10</v>
      </c>
    </row>
    <row r="185" s="2" customFormat="1" ht="22.5" customHeight="1" spans="1:6">
      <c r="A185" s="7">
        <f>9469</f>
        <v>9469</v>
      </c>
      <c r="B185" s="7" t="s">
        <v>7</v>
      </c>
      <c r="C185" s="7" t="s">
        <v>8</v>
      </c>
      <c r="D185" s="7" t="s">
        <v>190</v>
      </c>
      <c r="E185" s="7">
        <v>497</v>
      </c>
      <c r="F185" s="7" t="s">
        <v>10</v>
      </c>
    </row>
    <row r="186" s="2" customFormat="1" ht="22.5" customHeight="1" spans="1:6">
      <c r="A186" s="7">
        <f>9518</f>
        <v>9518</v>
      </c>
      <c r="B186" s="7" t="s">
        <v>7</v>
      </c>
      <c r="C186" s="7" t="s">
        <v>8</v>
      </c>
      <c r="D186" s="7" t="s">
        <v>191</v>
      </c>
      <c r="E186" s="7">
        <v>852</v>
      </c>
      <c r="F186" s="7" t="s">
        <v>10</v>
      </c>
    </row>
    <row r="187" s="2" customFormat="1" ht="22.5" customHeight="1" spans="1:6">
      <c r="A187" s="7">
        <f>9533</f>
        <v>9533</v>
      </c>
      <c r="B187" s="7" t="s">
        <v>7</v>
      </c>
      <c r="C187" s="7" t="s">
        <v>8</v>
      </c>
      <c r="D187" s="7" t="s">
        <v>192</v>
      </c>
      <c r="E187" s="7">
        <v>576</v>
      </c>
      <c r="F187" s="7" t="s">
        <v>10</v>
      </c>
    </row>
    <row r="188" s="2" customFormat="1" ht="22.5" customHeight="1" spans="1:6">
      <c r="A188" s="7">
        <f>9545</f>
        <v>9545</v>
      </c>
      <c r="B188" s="7" t="s">
        <v>7</v>
      </c>
      <c r="C188" s="7" t="s">
        <v>8</v>
      </c>
      <c r="D188" s="7" t="s">
        <v>193</v>
      </c>
      <c r="E188" s="7">
        <v>289</v>
      </c>
      <c r="F188" s="7" t="s">
        <v>10</v>
      </c>
    </row>
    <row r="189" s="2" customFormat="1" ht="22.5" customHeight="1" spans="1:6">
      <c r="A189" s="7">
        <f>9642</f>
        <v>9642</v>
      </c>
      <c r="B189" s="7" t="s">
        <v>7</v>
      </c>
      <c r="C189" s="7" t="s">
        <v>8</v>
      </c>
      <c r="D189" s="7" t="s">
        <v>194</v>
      </c>
      <c r="E189" s="7">
        <v>607</v>
      </c>
      <c r="F189" s="7" t="s">
        <v>10</v>
      </c>
    </row>
    <row r="190" s="2" customFormat="1" ht="22.5" customHeight="1" spans="1:6">
      <c r="A190" s="7">
        <f>9657</f>
        <v>9657</v>
      </c>
      <c r="B190" s="7" t="s">
        <v>7</v>
      </c>
      <c r="C190" s="7" t="s">
        <v>8</v>
      </c>
      <c r="D190" s="7" t="s">
        <v>195</v>
      </c>
      <c r="E190" s="7">
        <v>488</v>
      </c>
      <c r="F190" s="7" t="s">
        <v>10</v>
      </c>
    </row>
    <row r="191" s="2" customFormat="1" ht="22.5" customHeight="1" spans="1:6">
      <c r="A191" s="7">
        <f>9691</f>
        <v>9691</v>
      </c>
      <c r="B191" s="7" t="s">
        <v>7</v>
      </c>
      <c r="C191" s="7" t="s">
        <v>8</v>
      </c>
      <c r="D191" s="7" t="s">
        <v>196</v>
      </c>
      <c r="E191" s="7">
        <v>445</v>
      </c>
      <c r="F191" s="7" t="s">
        <v>10</v>
      </c>
    </row>
    <row r="192" s="2" customFormat="1" ht="22.5" customHeight="1" spans="1:6">
      <c r="A192" s="7">
        <f>9703</f>
        <v>9703</v>
      </c>
      <c r="B192" s="7" t="s">
        <v>7</v>
      </c>
      <c r="C192" s="7" t="s">
        <v>8</v>
      </c>
      <c r="D192" s="7" t="s">
        <v>197</v>
      </c>
      <c r="E192" s="7">
        <v>497</v>
      </c>
      <c r="F192" s="7" t="s">
        <v>10</v>
      </c>
    </row>
    <row r="193" s="2" customFormat="1" ht="22.5" customHeight="1" spans="1:6">
      <c r="A193" s="7">
        <f>9768</f>
        <v>9768</v>
      </c>
      <c r="B193" s="7" t="s">
        <v>7</v>
      </c>
      <c r="C193" s="7" t="s">
        <v>8</v>
      </c>
      <c r="D193" s="7" t="s">
        <v>198</v>
      </c>
      <c r="E193" s="7">
        <v>774</v>
      </c>
      <c r="F193" s="7" t="s">
        <v>10</v>
      </c>
    </row>
    <row r="194" s="2" customFormat="1" ht="22.5" customHeight="1" spans="1:6">
      <c r="A194" s="7">
        <f>9776</f>
        <v>9776</v>
      </c>
      <c r="B194" s="7" t="s">
        <v>7</v>
      </c>
      <c r="C194" s="7" t="s">
        <v>8</v>
      </c>
      <c r="D194" s="7" t="s">
        <v>199</v>
      </c>
      <c r="E194" s="7">
        <v>410</v>
      </c>
      <c r="F194" s="7" t="s">
        <v>10</v>
      </c>
    </row>
    <row r="195" s="2" customFormat="1" ht="22.5" customHeight="1" spans="1:6">
      <c r="A195" s="7">
        <f>9779</f>
        <v>9779</v>
      </c>
      <c r="B195" s="7" t="s">
        <v>7</v>
      </c>
      <c r="C195" s="7" t="s">
        <v>8</v>
      </c>
      <c r="D195" s="7" t="s">
        <v>200</v>
      </c>
      <c r="E195" s="7">
        <v>488</v>
      </c>
      <c r="F195" s="7" t="s">
        <v>10</v>
      </c>
    </row>
    <row r="196" s="2" customFormat="1" ht="22.5" customHeight="1" spans="1:6">
      <c r="A196" s="7">
        <f>9891</f>
        <v>9891</v>
      </c>
      <c r="B196" s="7" t="s">
        <v>7</v>
      </c>
      <c r="C196" s="7" t="s">
        <v>8</v>
      </c>
      <c r="D196" s="7" t="s">
        <v>201</v>
      </c>
      <c r="E196" s="7">
        <v>862</v>
      </c>
      <c r="F196" s="7" t="s">
        <v>10</v>
      </c>
    </row>
    <row r="197" s="2" customFormat="1" ht="22.5" customHeight="1" spans="1:6">
      <c r="A197" s="7">
        <f>10023</f>
        <v>10023</v>
      </c>
      <c r="B197" s="7" t="s">
        <v>7</v>
      </c>
      <c r="C197" s="7" t="s">
        <v>8</v>
      </c>
      <c r="D197" s="7" t="s">
        <v>202</v>
      </c>
      <c r="E197" s="7">
        <v>835</v>
      </c>
      <c r="F197" s="7" t="s">
        <v>10</v>
      </c>
    </row>
    <row r="198" s="2" customFormat="1" ht="22.5" customHeight="1" spans="1:6">
      <c r="A198" s="7">
        <f>10046</f>
        <v>10046</v>
      </c>
      <c r="B198" s="7" t="s">
        <v>7</v>
      </c>
      <c r="C198" s="7" t="s">
        <v>8</v>
      </c>
      <c r="D198" s="7" t="s">
        <v>203</v>
      </c>
      <c r="E198" s="7">
        <v>488</v>
      </c>
      <c r="F198" s="7" t="s">
        <v>10</v>
      </c>
    </row>
    <row r="199" s="2" customFormat="1" ht="22.5" customHeight="1" spans="1:6">
      <c r="A199" s="7">
        <f>10080</f>
        <v>10080</v>
      </c>
      <c r="B199" s="7" t="s">
        <v>7</v>
      </c>
      <c r="C199" s="7" t="s">
        <v>8</v>
      </c>
      <c r="D199" s="7" t="s">
        <v>204</v>
      </c>
      <c r="E199" s="7">
        <v>488</v>
      </c>
      <c r="F199" s="7" t="s">
        <v>10</v>
      </c>
    </row>
    <row r="200" s="2" customFormat="1" ht="22.5" customHeight="1" spans="1:6">
      <c r="A200" s="7">
        <f>10117</f>
        <v>10117</v>
      </c>
      <c r="B200" s="7" t="s">
        <v>7</v>
      </c>
      <c r="C200" s="7" t="s">
        <v>8</v>
      </c>
      <c r="D200" s="7" t="s">
        <v>205</v>
      </c>
      <c r="E200" s="7">
        <v>508</v>
      </c>
      <c r="F200" s="7" t="s">
        <v>10</v>
      </c>
    </row>
    <row r="201" s="2" customFormat="1" ht="22.5" customHeight="1" spans="1:6">
      <c r="A201" s="7">
        <f>10144</f>
        <v>10144</v>
      </c>
      <c r="B201" s="7" t="s">
        <v>7</v>
      </c>
      <c r="C201" s="7" t="s">
        <v>8</v>
      </c>
      <c r="D201" s="7" t="s">
        <v>206</v>
      </c>
      <c r="E201" s="7">
        <v>296</v>
      </c>
      <c r="F201" s="7" t="s">
        <v>10</v>
      </c>
    </row>
    <row r="202" s="2" customFormat="1" ht="22.5" customHeight="1" spans="1:6">
      <c r="A202" s="7">
        <f>10148</f>
        <v>10148</v>
      </c>
      <c r="B202" s="7" t="s">
        <v>7</v>
      </c>
      <c r="C202" s="7" t="s">
        <v>8</v>
      </c>
      <c r="D202" s="7" t="s">
        <v>207</v>
      </c>
      <c r="E202" s="7">
        <v>419</v>
      </c>
      <c r="F202" s="7" t="s">
        <v>10</v>
      </c>
    </row>
    <row r="203" s="2" customFormat="1" ht="22.5" customHeight="1" spans="1:6">
      <c r="A203" s="7">
        <f>10152</f>
        <v>10152</v>
      </c>
      <c r="B203" s="7" t="s">
        <v>7</v>
      </c>
      <c r="C203" s="7" t="s">
        <v>8</v>
      </c>
      <c r="D203" s="7" t="s">
        <v>208</v>
      </c>
      <c r="E203" s="7">
        <v>708</v>
      </c>
      <c r="F203" s="7" t="s">
        <v>10</v>
      </c>
    </row>
    <row r="204" s="2" customFormat="1" ht="22.5" customHeight="1" spans="1:6">
      <c r="A204" s="7">
        <f>10161</f>
        <v>10161</v>
      </c>
      <c r="B204" s="7" t="s">
        <v>7</v>
      </c>
      <c r="C204" s="7" t="s">
        <v>8</v>
      </c>
      <c r="D204" s="7" t="s">
        <v>209</v>
      </c>
      <c r="E204" s="7">
        <v>497</v>
      </c>
      <c r="F204" s="7" t="s">
        <v>10</v>
      </c>
    </row>
    <row r="205" s="2" customFormat="1" ht="22.5" customHeight="1" spans="1:6">
      <c r="A205" s="7">
        <f>10262</f>
        <v>10262</v>
      </c>
      <c r="B205" s="7" t="s">
        <v>7</v>
      </c>
      <c r="C205" s="7" t="s">
        <v>8</v>
      </c>
      <c r="D205" s="7" t="s">
        <v>210</v>
      </c>
      <c r="E205" s="7">
        <v>599</v>
      </c>
      <c r="F205" s="7" t="s">
        <v>10</v>
      </c>
    </row>
    <row r="206" s="2" customFormat="1" ht="22.5" customHeight="1" spans="1:6">
      <c r="A206" s="7">
        <f>10280</f>
        <v>10280</v>
      </c>
      <c r="B206" s="7" t="s">
        <v>7</v>
      </c>
      <c r="C206" s="7" t="s">
        <v>8</v>
      </c>
      <c r="D206" s="7" t="s">
        <v>211</v>
      </c>
      <c r="E206" s="7">
        <v>607</v>
      </c>
      <c r="F206" s="7" t="s">
        <v>10</v>
      </c>
    </row>
    <row r="207" s="2" customFormat="1" ht="22.5" customHeight="1" spans="1:6">
      <c r="A207" s="7">
        <f>10393</f>
        <v>10393</v>
      </c>
      <c r="B207" s="7" t="s">
        <v>7</v>
      </c>
      <c r="C207" s="7" t="s">
        <v>8</v>
      </c>
      <c r="D207" s="7" t="s">
        <v>212</v>
      </c>
      <c r="E207" s="7">
        <v>497</v>
      </c>
      <c r="F207" s="7" t="s">
        <v>10</v>
      </c>
    </row>
    <row r="208" s="2" customFormat="1" ht="22.5" customHeight="1" spans="1:6">
      <c r="A208" s="7">
        <f>10398</f>
        <v>10398</v>
      </c>
      <c r="B208" s="7" t="s">
        <v>7</v>
      </c>
      <c r="C208" s="7" t="s">
        <v>8</v>
      </c>
      <c r="D208" s="7" t="s">
        <v>213</v>
      </c>
      <c r="E208" s="7">
        <v>536</v>
      </c>
      <c r="F208" s="7" t="s">
        <v>10</v>
      </c>
    </row>
    <row r="209" s="2" customFormat="1" ht="22.5" customHeight="1" spans="1:6">
      <c r="A209" s="7">
        <f>10406</f>
        <v>10406</v>
      </c>
      <c r="B209" s="7" t="s">
        <v>7</v>
      </c>
      <c r="C209" s="7" t="s">
        <v>8</v>
      </c>
      <c r="D209" s="7" t="s">
        <v>214</v>
      </c>
      <c r="E209" s="7">
        <v>824</v>
      </c>
      <c r="F209" s="7" t="s">
        <v>10</v>
      </c>
    </row>
    <row r="210" s="2" customFormat="1" ht="22.5" customHeight="1" spans="1:6">
      <c r="A210" s="7">
        <f>10425</f>
        <v>10425</v>
      </c>
      <c r="B210" s="7" t="s">
        <v>7</v>
      </c>
      <c r="C210" s="7" t="s">
        <v>8</v>
      </c>
      <c r="D210" s="7" t="s">
        <v>215</v>
      </c>
      <c r="E210" s="7">
        <v>497</v>
      </c>
      <c r="F210" s="7" t="s">
        <v>10</v>
      </c>
    </row>
    <row r="211" s="2" customFormat="1" ht="22.5" customHeight="1" spans="1:6">
      <c r="A211" s="7">
        <f>10430</f>
        <v>10430</v>
      </c>
      <c r="B211" s="7" t="s">
        <v>7</v>
      </c>
      <c r="C211" s="7" t="s">
        <v>8</v>
      </c>
      <c r="D211" s="7" t="s">
        <v>216</v>
      </c>
      <c r="E211" s="7">
        <v>420</v>
      </c>
      <c r="F211" s="7" t="s">
        <v>10</v>
      </c>
    </row>
    <row r="212" s="2" customFormat="1" ht="22.5" customHeight="1" spans="1:6">
      <c r="A212" s="7">
        <f>10438</f>
        <v>10438</v>
      </c>
      <c r="B212" s="7" t="s">
        <v>7</v>
      </c>
      <c r="C212" s="7" t="s">
        <v>8</v>
      </c>
      <c r="D212" s="7" t="s">
        <v>217</v>
      </c>
      <c r="E212" s="7">
        <v>420</v>
      </c>
      <c r="F212" s="7" t="s">
        <v>10</v>
      </c>
    </row>
    <row r="213" s="2" customFormat="1" ht="22.5" customHeight="1" spans="1:6">
      <c r="A213" s="7">
        <f>10454</f>
        <v>10454</v>
      </c>
      <c r="B213" s="7" t="s">
        <v>7</v>
      </c>
      <c r="C213" s="7" t="s">
        <v>8</v>
      </c>
      <c r="D213" s="7" t="s">
        <v>218</v>
      </c>
      <c r="E213" s="7">
        <v>410</v>
      </c>
      <c r="F213" s="7" t="s">
        <v>10</v>
      </c>
    </row>
    <row r="214" s="2" customFormat="1" ht="22.5" customHeight="1" spans="1:6">
      <c r="A214" s="7">
        <f>10485</f>
        <v>10485</v>
      </c>
      <c r="B214" s="7" t="s">
        <v>7</v>
      </c>
      <c r="C214" s="7" t="s">
        <v>8</v>
      </c>
      <c r="D214" s="7" t="s">
        <v>219</v>
      </c>
      <c r="E214" s="7">
        <v>1344</v>
      </c>
      <c r="F214" s="7" t="s">
        <v>10</v>
      </c>
    </row>
    <row r="215" s="2" customFormat="1" ht="22.5" customHeight="1" spans="1:6">
      <c r="A215" s="7">
        <f>10514</f>
        <v>10514</v>
      </c>
      <c r="B215" s="7" t="s">
        <v>7</v>
      </c>
      <c r="C215" s="7" t="s">
        <v>8</v>
      </c>
      <c r="D215" s="7" t="s">
        <v>220</v>
      </c>
      <c r="E215" s="7">
        <v>386</v>
      </c>
      <c r="F215" s="7" t="s">
        <v>10</v>
      </c>
    </row>
    <row r="216" s="2" customFormat="1" ht="22.5" customHeight="1" spans="1:6">
      <c r="A216" s="7">
        <f>10536</f>
        <v>10536</v>
      </c>
      <c r="B216" s="7" t="s">
        <v>7</v>
      </c>
      <c r="C216" s="7" t="s">
        <v>8</v>
      </c>
      <c r="D216" s="7" t="s">
        <v>221</v>
      </c>
      <c r="E216" s="7">
        <v>840</v>
      </c>
      <c r="F216" s="7" t="s">
        <v>10</v>
      </c>
    </row>
    <row r="217" s="2" customFormat="1" ht="22.5" customHeight="1" spans="1:6">
      <c r="A217" s="7">
        <f>10655</f>
        <v>10655</v>
      </c>
      <c r="B217" s="7" t="s">
        <v>7</v>
      </c>
      <c r="C217" s="7" t="s">
        <v>8</v>
      </c>
      <c r="D217" s="7" t="s">
        <v>222</v>
      </c>
      <c r="E217" s="7">
        <v>354</v>
      </c>
      <c r="F217" s="7" t="s">
        <v>10</v>
      </c>
    </row>
    <row r="218" s="2" customFormat="1" ht="22.5" customHeight="1" spans="1:6">
      <c r="A218" s="7">
        <f>10738</f>
        <v>10738</v>
      </c>
      <c r="B218" s="7" t="s">
        <v>7</v>
      </c>
      <c r="C218" s="7" t="s">
        <v>8</v>
      </c>
      <c r="D218" s="7" t="s">
        <v>223</v>
      </c>
      <c r="E218" s="7">
        <v>824</v>
      </c>
      <c r="F218" s="7" t="s">
        <v>10</v>
      </c>
    </row>
    <row r="219" s="2" customFormat="1" ht="22.5" customHeight="1" spans="1:6">
      <c r="A219" s="7">
        <f>10749</f>
        <v>10749</v>
      </c>
      <c r="B219" s="7" t="s">
        <v>7</v>
      </c>
      <c r="C219" s="7" t="s">
        <v>8</v>
      </c>
      <c r="D219" s="7" t="s">
        <v>224</v>
      </c>
      <c r="E219" s="7">
        <v>497</v>
      </c>
      <c r="F219" s="7" t="s">
        <v>10</v>
      </c>
    </row>
    <row r="220" s="2" customFormat="1" ht="22.5" customHeight="1" spans="1:6">
      <c r="A220" s="7">
        <f>10775</f>
        <v>10775</v>
      </c>
      <c r="B220" s="7" t="s">
        <v>7</v>
      </c>
      <c r="C220" s="7" t="s">
        <v>8</v>
      </c>
      <c r="D220" s="7" t="s">
        <v>225</v>
      </c>
      <c r="E220" s="7">
        <v>410</v>
      </c>
      <c r="F220" s="7" t="s">
        <v>10</v>
      </c>
    </row>
    <row r="221" s="2" customFormat="1" ht="22.5" customHeight="1" spans="1:6">
      <c r="A221" s="7">
        <f>10789</f>
        <v>10789</v>
      </c>
      <c r="B221" s="7" t="s">
        <v>7</v>
      </c>
      <c r="C221" s="7" t="s">
        <v>8</v>
      </c>
      <c r="D221" s="7" t="s">
        <v>226</v>
      </c>
      <c r="E221" s="7">
        <v>322</v>
      </c>
      <c r="F221" s="7" t="s">
        <v>10</v>
      </c>
    </row>
    <row r="222" s="2" customFormat="1" ht="22.5" customHeight="1" spans="1:6">
      <c r="A222" s="7">
        <f>10884</f>
        <v>10884</v>
      </c>
      <c r="B222" s="7" t="s">
        <v>7</v>
      </c>
      <c r="C222" s="7" t="s">
        <v>8</v>
      </c>
      <c r="D222" s="7" t="s">
        <v>227</v>
      </c>
      <c r="E222" s="7">
        <v>330</v>
      </c>
      <c r="F222" s="7" t="s">
        <v>10</v>
      </c>
    </row>
    <row r="223" s="2" customFormat="1" ht="22.5" customHeight="1" spans="1:6">
      <c r="A223" s="7">
        <f>10888</f>
        <v>10888</v>
      </c>
      <c r="B223" s="7" t="s">
        <v>7</v>
      </c>
      <c r="C223" s="7" t="s">
        <v>8</v>
      </c>
      <c r="D223" s="7" t="s">
        <v>228</v>
      </c>
      <c r="E223" s="7">
        <v>420</v>
      </c>
      <c r="F223" s="7" t="s">
        <v>10</v>
      </c>
    </row>
    <row r="224" s="2" customFormat="1" ht="22.5" customHeight="1" spans="1:6">
      <c r="A224" s="7">
        <f>10965</f>
        <v>10965</v>
      </c>
      <c r="B224" s="7" t="s">
        <v>7</v>
      </c>
      <c r="C224" s="7" t="s">
        <v>8</v>
      </c>
      <c r="D224" s="7" t="s">
        <v>229</v>
      </c>
      <c r="E224" s="7">
        <v>488</v>
      </c>
      <c r="F224" s="7" t="s">
        <v>10</v>
      </c>
    </row>
    <row r="225" s="2" customFormat="1" ht="22.5" customHeight="1" spans="1:6">
      <c r="A225" s="7">
        <f>10993</f>
        <v>10993</v>
      </c>
      <c r="B225" s="7" t="s">
        <v>7</v>
      </c>
      <c r="C225" s="7" t="s">
        <v>8</v>
      </c>
      <c r="D225" s="7" t="s">
        <v>230</v>
      </c>
      <c r="E225" s="7">
        <v>410</v>
      </c>
      <c r="F225" s="7" t="s">
        <v>10</v>
      </c>
    </row>
    <row r="226" s="2" customFormat="1" ht="22.5" customHeight="1" spans="1:6">
      <c r="A226" s="7">
        <f>11063</f>
        <v>11063</v>
      </c>
      <c r="B226" s="7" t="s">
        <v>7</v>
      </c>
      <c r="C226" s="7" t="s">
        <v>8</v>
      </c>
      <c r="D226" s="7" t="s">
        <v>231</v>
      </c>
      <c r="E226" s="7">
        <v>431</v>
      </c>
      <c r="F226" s="7" t="s">
        <v>10</v>
      </c>
    </row>
    <row r="227" s="2" customFormat="1" ht="22.5" customHeight="1" spans="1:6">
      <c r="A227" s="7">
        <f>11094</f>
        <v>11094</v>
      </c>
      <c r="B227" s="7" t="s">
        <v>7</v>
      </c>
      <c r="C227" s="7" t="s">
        <v>8</v>
      </c>
      <c r="D227" s="7" t="s">
        <v>232</v>
      </c>
      <c r="E227" s="7">
        <v>507</v>
      </c>
      <c r="F227" s="7" t="s">
        <v>10</v>
      </c>
    </row>
    <row r="228" s="2" customFormat="1" ht="22.5" customHeight="1" spans="1:6">
      <c r="A228" s="7">
        <f>11139</f>
        <v>11139</v>
      </c>
      <c r="B228" s="7" t="s">
        <v>7</v>
      </c>
      <c r="C228" s="7" t="s">
        <v>8</v>
      </c>
      <c r="D228" s="7" t="s">
        <v>233</v>
      </c>
      <c r="E228" s="7">
        <v>431</v>
      </c>
      <c r="F228" s="7" t="s">
        <v>10</v>
      </c>
    </row>
    <row r="229" s="2" customFormat="1" ht="22.5" customHeight="1" spans="1:6">
      <c r="A229" s="7">
        <f>11145</f>
        <v>11145</v>
      </c>
      <c r="B229" s="7" t="s">
        <v>7</v>
      </c>
      <c r="C229" s="7" t="s">
        <v>8</v>
      </c>
      <c r="D229" s="7" t="s">
        <v>234</v>
      </c>
      <c r="E229" s="7">
        <v>431</v>
      </c>
      <c r="F229" s="7" t="s">
        <v>10</v>
      </c>
    </row>
    <row r="230" s="2" customFormat="1" ht="22.5" customHeight="1" spans="1:6">
      <c r="A230" s="7">
        <f>11230</f>
        <v>11230</v>
      </c>
      <c r="B230" s="7" t="s">
        <v>7</v>
      </c>
      <c r="C230" s="7" t="s">
        <v>8</v>
      </c>
      <c r="D230" s="7" t="s">
        <v>235</v>
      </c>
      <c r="E230" s="7">
        <v>497</v>
      </c>
      <c r="F230" s="7" t="s">
        <v>10</v>
      </c>
    </row>
    <row r="231" s="2" customFormat="1" ht="22.5" customHeight="1" spans="1:6">
      <c r="A231" s="7">
        <f>11234</f>
        <v>11234</v>
      </c>
      <c r="B231" s="7" t="s">
        <v>7</v>
      </c>
      <c r="C231" s="7" t="s">
        <v>8</v>
      </c>
      <c r="D231" s="7" t="s">
        <v>236</v>
      </c>
      <c r="E231" s="7">
        <v>431</v>
      </c>
      <c r="F231" s="7" t="s">
        <v>10</v>
      </c>
    </row>
    <row r="232" s="2" customFormat="1" ht="22.5" customHeight="1" spans="1:6">
      <c r="A232" s="7">
        <f>11238</f>
        <v>11238</v>
      </c>
      <c r="B232" s="7" t="s">
        <v>7</v>
      </c>
      <c r="C232" s="7" t="s">
        <v>8</v>
      </c>
      <c r="D232" s="7" t="s">
        <v>237</v>
      </c>
      <c r="E232" s="7">
        <v>816</v>
      </c>
      <c r="F232" s="7" t="s">
        <v>10</v>
      </c>
    </row>
    <row r="233" s="2" customFormat="1" ht="22.5" customHeight="1" spans="1:6">
      <c r="A233" s="7">
        <f>11328</f>
        <v>11328</v>
      </c>
      <c r="B233" s="7" t="s">
        <v>7</v>
      </c>
      <c r="C233" s="7" t="s">
        <v>8</v>
      </c>
      <c r="D233" s="7" t="s">
        <v>238</v>
      </c>
      <c r="E233" s="7">
        <v>410</v>
      </c>
      <c r="F233" s="7" t="s">
        <v>10</v>
      </c>
    </row>
    <row r="234" s="2" customFormat="1" ht="22.5" customHeight="1" spans="1:6">
      <c r="A234" s="7">
        <f>11333</f>
        <v>11333</v>
      </c>
      <c r="B234" s="7" t="s">
        <v>7</v>
      </c>
      <c r="C234" s="7" t="s">
        <v>8</v>
      </c>
      <c r="D234" s="7" t="s">
        <v>239</v>
      </c>
      <c r="E234" s="7">
        <v>410</v>
      </c>
      <c r="F234" s="7" t="s">
        <v>10</v>
      </c>
    </row>
    <row r="235" s="2" customFormat="1" ht="22.5" customHeight="1" spans="1:6">
      <c r="A235" s="7">
        <f>11342</f>
        <v>11342</v>
      </c>
      <c r="B235" s="7" t="s">
        <v>7</v>
      </c>
      <c r="C235" s="7" t="s">
        <v>8</v>
      </c>
      <c r="D235" s="7" t="s">
        <v>240</v>
      </c>
      <c r="E235" s="7">
        <v>497</v>
      </c>
      <c r="F235" s="7" t="s">
        <v>10</v>
      </c>
    </row>
    <row r="236" s="2" customFormat="1" ht="22.5" customHeight="1" spans="1:6">
      <c r="A236" s="7">
        <f>11483</f>
        <v>11483</v>
      </c>
      <c r="B236" s="7" t="s">
        <v>7</v>
      </c>
      <c r="C236" s="7" t="s">
        <v>8</v>
      </c>
      <c r="D236" s="7" t="s">
        <v>120</v>
      </c>
      <c r="E236" s="7">
        <v>497</v>
      </c>
      <c r="F236" s="7" t="s">
        <v>10</v>
      </c>
    </row>
    <row r="237" s="2" customFormat="1" ht="22.5" customHeight="1" spans="1:6">
      <c r="A237" s="7">
        <f>11545</f>
        <v>11545</v>
      </c>
      <c r="B237" s="7" t="s">
        <v>7</v>
      </c>
      <c r="C237" s="7" t="s">
        <v>8</v>
      </c>
      <c r="D237" s="7" t="s">
        <v>241</v>
      </c>
      <c r="E237" s="7">
        <v>728</v>
      </c>
      <c r="F237" s="7" t="s">
        <v>10</v>
      </c>
    </row>
    <row r="238" s="2" customFormat="1" ht="22.5" customHeight="1" spans="1:6">
      <c r="A238" s="7">
        <f>11590</f>
        <v>11590</v>
      </c>
      <c r="B238" s="7" t="s">
        <v>7</v>
      </c>
      <c r="C238" s="7" t="s">
        <v>8</v>
      </c>
      <c r="D238" s="7" t="s">
        <v>242</v>
      </c>
      <c r="E238" s="7">
        <v>497</v>
      </c>
      <c r="F238" s="7" t="s">
        <v>10</v>
      </c>
    </row>
    <row r="239" s="2" customFormat="1" ht="22.5" customHeight="1" spans="1:6">
      <c r="A239" s="7">
        <f>11612</f>
        <v>11612</v>
      </c>
      <c r="B239" s="7" t="s">
        <v>7</v>
      </c>
      <c r="C239" s="7" t="s">
        <v>8</v>
      </c>
      <c r="D239" s="7" t="s">
        <v>243</v>
      </c>
      <c r="E239" s="7">
        <v>497</v>
      </c>
      <c r="F239" s="7" t="s">
        <v>10</v>
      </c>
    </row>
    <row r="240" s="2" customFormat="1" ht="22.5" customHeight="1" spans="1:6">
      <c r="A240" s="7">
        <f>11833</f>
        <v>11833</v>
      </c>
      <c r="B240" s="7" t="s">
        <v>7</v>
      </c>
      <c r="C240" s="7" t="s">
        <v>8</v>
      </c>
      <c r="D240" s="7" t="s">
        <v>244</v>
      </c>
      <c r="E240" s="7">
        <v>378</v>
      </c>
      <c r="F240" s="7" t="s">
        <v>10</v>
      </c>
    </row>
    <row r="241" s="2" customFormat="1" ht="22.5" customHeight="1" spans="1:6">
      <c r="A241" s="7">
        <f>11840</f>
        <v>11840</v>
      </c>
      <c r="B241" s="7" t="s">
        <v>7</v>
      </c>
      <c r="C241" s="7" t="s">
        <v>8</v>
      </c>
      <c r="D241" s="7" t="s">
        <v>245</v>
      </c>
      <c r="E241" s="7">
        <v>497</v>
      </c>
      <c r="F241" s="7" t="s">
        <v>10</v>
      </c>
    </row>
    <row r="242" s="2" customFormat="1" ht="22.5" customHeight="1" spans="1:6">
      <c r="A242" s="7">
        <f>11887</f>
        <v>11887</v>
      </c>
      <c r="B242" s="7" t="s">
        <v>7</v>
      </c>
      <c r="C242" s="7" t="s">
        <v>8</v>
      </c>
      <c r="D242" s="7" t="s">
        <v>246</v>
      </c>
      <c r="E242" s="7">
        <v>420</v>
      </c>
      <c r="F242" s="7" t="s">
        <v>10</v>
      </c>
    </row>
    <row r="243" s="2" customFormat="1" ht="22.5" customHeight="1" spans="1:6">
      <c r="A243" s="7">
        <f>11900</f>
        <v>11900</v>
      </c>
      <c r="B243" s="7" t="s">
        <v>7</v>
      </c>
      <c r="C243" s="7" t="s">
        <v>8</v>
      </c>
      <c r="D243" s="7" t="s">
        <v>247</v>
      </c>
      <c r="E243" s="7">
        <v>497</v>
      </c>
      <c r="F243" s="7" t="s">
        <v>10</v>
      </c>
    </row>
    <row r="244" s="2" customFormat="1" ht="22.5" customHeight="1" spans="1:6">
      <c r="A244" s="7">
        <f>11904</f>
        <v>11904</v>
      </c>
      <c r="B244" s="7" t="s">
        <v>7</v>
      </c>
      <c r="C244" s="7" t="s">
        <v>8</v>
      </c>
      <c r="D244" s="7" t="s">
        <v>248</v>
      </c>
      <c r="E244" s="7">
        <v>862</v>
      </c>
      <c r="F244" s="7" t="s">
        <v>10</v>
      </c>
    </row>
    <row r="245" s="2" customFormat="1" ht="22.5" customHeight="1" spans="1:6">
      <c r="A245" s="7">
        <f>11946</f>
        <v>11946</v>
      </c>
      <c r="B245" s="7" t="s">
        <v>7</v>
      </c>
      <c r="C245" s="7" t="s">
        <v>8</v>
      </c>
      <c r="D245" s="7" t="s">
        <v>249</v>
      </c>
      <c r="E245" s="7">
        <v>1388</v>
      </c>
      <c r="F245" s="7" t="s">
        <v>10</v>
      </c>
    </row>
    <row r="246" s="2" customFormat="1" ht="22.5" customHeight="1" spans="1:6">
      <c r="A246" s="7">
        <f>11994</f>
        <v>11994</v>
      </c>
      <c r="B246" s="7" t="s">
        <v>7</v>
      </c>
      <c r="C246" s="7" t="s">
        <v>8</v>
      </c>
      <c r="D246" s="7" t="s">
        <v>250</v>
      </c>
      <c r="E246" s="7">
        <v>840</v>
      </c>
      <c r="F246" s="7" t="s">
        <v>10</v>
      </c>
    </row>
    <row r="247" s="2" customFormat="1" ht="22.5" customHeight="1" spans="1:6">
      <c r="A247" s="7">
        <f>12018</f>
        <v>12018</v>
      </c>
      <c r="B247" s="7" t="s">
        <v>7</v>
      </c>
      <c r="C247" s="7" t="s">
        <v>8</v>
      </c>
      <c r="D247" s="7" t="s">
        <v>251</v>
      </c>
      <c r="E247" s="7">
        <v>796</v>
      </c>
      <c r="F247" s="7" t="s">
        <v>10</v>
      </c>
    </row>
    <row r="248" s="2" customFormat="1" ht="22.5" customHeight="1" spans="1:6">
      <c r="A248" s="7">
        <f>12260</f>
        <v>12260</v>
      </c>
      <c r="B248" s="7" t="s">
        <v>7</v>
      </c>
      <c r="C248" s="7" t="s">
        <v>8</v>
      </c>
      <c r="D248" s="7" t="s">
        <v>252</v>
      </c>
      <c r="E248" s="7">
        <v>772</v>
      </c>
      <c r="F248" s="7" t="s">
        <v>10</v>
      </c>
    </row>
    <row r="249" s="2" customFormat="1" ht="22.5" customHeight="1" spans="1:6">
      <c r="A249" s="7">
        <f>12276</f>
        <v>12276</v>
      </c>
      <c r="B249" s="7" t="s">
        <v>7</v>
      </c>
      <c r="C249" s="7" t="s">
        <v>8</v>
      </c>
      <c r="D249" s="7" t="s">
        <v>253</v>
      </c>
      <c r="E249" s="7">
        <v>324</v>
      </c>
      <c r="F249" s="7" t="s">
        <v>10</v>
      </c>
    </row>
    <row r="250" s="2" customFormat="1" ht="22.5" customHeight="1" spans="1:6">
      <c r="A250" s="7">
        <f>12282</f>
        <v>12282</v>
      </c>
      <c r="B250" s="7" t="s">
        <v>7</v>
      </c>
      <c r="C250" s="7" t="s">
        <v>8</v>
      </c>
      <c r="D250" s="7" t="s">
        <v>254</v>
      </c>
      <c r="E250" s="7">
        <v>492</v>
      </c>
      <c r="F250" s="7" t="s">
        <v>10</v>
      </c>
    </row>
    <row r="251" s="2" customFormat="1" ht="22.5" customHeight="1" spans="1:6">
      <c r="A251" s="7">
        <f>12353</f>
        <v>12353</v>
      </c>
      <c r="B251" s="7" t="s">
        <v>7</v>
      </c>
      <c r="C251" s="7" t="s">
        <v>8</v>
      </c>
      <c r="D251" s="7" t="s">
        <v>255</v>
      </c>
      <c r="E251" s="7">
        <v>824</v>
      </c>
      <c r="F251" s="7" t="s">
        <v>10</v>
      </c>
    </row>
    <row r="252" s="2" customFormat="1" ht="22.5" customHeight="1" spans="1:6">
      <c r="A252" s="7">
        <f>12368</f>
        <v>12368</v>
      </c>
      <c r="B252" s="7" t="s">
        <v>7</v>
      </c>
      <c r="C252" s="7" t="s">
        <v>8</v>
      </c>
      <c r="D252" s="7" t="s">
        <v>256</v>
      </c>
      <c r="E252" s="7">
        <v>420</v>
      </c>
      <c r="F252" s="7" t="s">
        <v>10</v>
      </c>
    </row>
    <row r="253" s="2" customFormat="1" ht="22.5" customHeight="1" spans="1:6">
      <c r="A253" s="7">
        <f>12426</f>
        <v>12426</v>
      </c>
      <c r="B253" s="7" t="s">
        <v>7</v>
      </c>
      <c r="C253" s="7" t="s">
        <v>8</v>
      </c>
      <c r="D253" s="7" t="s">
        <v>257</v>
      </c>
      <c r="E253" s="7">
        <v>410</v>
      </c>
      <c r="F253" s="7" t="s">
        <v>10</v>
      </c>
    </row>
    <row r="254" s="2" customFormat="1" ht="22.5" customHeight="1" spans="1:6">
      <c r="A254" s="7">
        <f>12467</f>
        <v>12467</v>
      </c>
      <c r="B254" s="7" t="s">
        <v>7</v>
      </c>
      <c r="C254" s="7" t="s">
        <v>8</v>
      </c>
      <c r="D254" s="7" t="s">
        <v>258</v>
      </c>
      <c r="E254" s="7">
        <v>607</v>
      </c>
      <c r="F254" s="7" t="s">
        <v>10</v>
      </c>
    </row>
    <row r="255" s="2" customFormat="1" ht="22.5" customHeight="1" spans="1:6">
      <c r="A255" s="7">
        <f>12520</f>
        <v>12520</v>
      </c>
      <c r="B255" s="7" t="s">
        <v>7</v>
      </c>
      <c r="C255" s="7" t="s">
        <v>8</v>
      </c>
      <c r="D255" s="7" t="s">
        <v>259</v>
      </c>
      <c r="E255" s="7">
        <v>390</v>
      </c>
      <c r="F255" s="7" t="s">
        <v>10</v>
      </c>
    </row>
    <row r="256" s="2" customFormat="1" ht="22.5" customHeight="1" spans="1:6">
      <c r="A256" s="7">
        <f>12571</f>
        <v>12571</v>
      </c>
      <c r="B256" s="7" t="s">
        <v>7</v>
      </c>
      <c r="C256" s="7" t="s">
        <v>8</v>
      </c>
      <c r="D256" s="7" t="s">
        <v>260</v>
      </c>
      <c r="E256" s="7">
        <v>867</v>
      </c>
      <c r="F256" s="7" t="s">
        <v>10</v>
      </c>
    </row>
    <row r="257" s="2" customFormat="1" ht="22.5" customHeight="1" spans="1:6">
      <c r="A257" s="7">
        <f>12598</f>
        <v>12598</v>
      </c>
      <c r="B257" s="7" t="s">
        <v>7</v>
      </c>
      <c r="C257" s="7" t="s">
        <v>8</v>
      </c>
      <c r="D257" s="7" t="s">
        <v>261</v>
      </c>
      <c r="E257" s="7">
        <v>741</v>
      </c>
      <c r="F257" s="7" t="s">
        <v>10</v>
      </c>
    </row>
    <row r="258" s="2" customFormat="1" ht="22.5" customHeight="1" spans="1:6">
      <c r="A258" s="7">
        <f>12620</f>
        <v>12620</v>
      </c>
      <c r="B258" s="7" t="s">
        <v>7</v>
      </c>
      <c r="C258" s="7" t="s">
        <v>8</v>
      </c>
      <c r="D258" s="7" t="s">
        <v>262</v>
      </c>
      <c r="E258" s="7">
        <v>514</v>
      </c>
      <c r="F258" s="7" t="s">
        <v>10</v>
      </c>
    </row>
    <row r="259" s="2" customFormat="1" ht="22.5" customHeight="1" spans="1:6">
      <c r="A259" s="7">
        <f>12786</f>
        <v>12786</v>
      </c>
      <c r="B259" s="7" t="s">
        <v>7</v>
      </c>
      <c r="C259" s="7" t="s">
        <v>8</v>
      </c>
      <c r="D259" s="7" t="s">
        <v>263</v>
      </c>
      <c r="E259" s="7">
        <v>431</v>
      </c>
      <c r="F259" s="7" t="s">
        <v>10</v>
      </c>
    </row>
    <row r="260" s="2" customFormat="1" ht="22.5" customHeight="1" spans="1:6">
      <c r="A260" s="7">
        <f>12808</f>
        <v>12808</v>
      </c>
      <c r="B260" s="7" t="s">
        <v>7</v>
      </c>
      <c r="C260" s="7" t="s">
        <v>8</v>
      </c>
      <c r="D260" s="7" t="s">
        <v>264</v>
      </c>
      <c r="E260" s="7">
        <v>431</v>
      </c>
      <c r="F260" s="7" t="s">
        <v>10</v>
      </c>
    </row>
    <row r="261" s="2" customFormat="1" ht="22.5" customHeight="1" spans="1:6">
      <c r="A261" s="7">
        <f>12813</f>
        <v>12813</v>
      </c>
      <c r="B261" s="7" t="s">
        <v>7</v>
      </c>
      <c r="C261" s="7" t="s">
        <v>8</v>
      </c>
      <c r="D261" s="7" t="s">
        <v>265</v>
      </c>
      <c r="E261" s="7">
        <v>420</v>
      </c>
      <c r="F261" s="7" t="s">
        <v>10</v>
      </c>
    </row>
    <row r="262" s="2" customFormat="1" ht="22.5" customHeight="1" spans="1:6">
      <c r="A262" s="7">
        <f>12829</f>
        <v>12829</v>
      </c>
      <c r="B262" s="7" t="s">
        <v>7</v>
      </c>
      <c r="C262" s="7" t="s">
        <v>8</v>
      </c>
      <c r="D262" s="7" t="s">
        <v>266</v>
      </c>
      <c r="E262" s="7">
        <v>862</v>
      </c>
      <c r="F262" s="7" t="s">
        <v>10</v>
      </c>
    </row>
    <row r="263" s="2" customFormat="1" ht="22.5" customHeight="1" spans="1:6">
      <c r="A263" s="7">
        <f>12914</f>
        <v>12914</v>
      </c>
      <c r="B263" s="7" t="s">
        <v>7</v>
      </c>
      <c r="C263" s="7" t="s">
        <v>8</v>
      </c>
      <c r="D263" s="7" t="s">
        <v>267</v>
      </c>
      <c r="E263" s="7">
        <v>607</v>
      </c>
      <c r="F263" s="7" t="s">
        <v>10</v>
      </c>
    </row>
    <row r="264" s="2" customFormat="1" ht="22.5" customHeight="1" spans="1:6">
      <c r="A264" s="7">
        <f>12984</f>
        <v>12984</v>
      </c>
      <c r="B264" s="7" t="s">
        <v>7</v>
      </c>
      <c r="C264" s="7" t="s">
        <v>8</v>
      </c>
      <c r="D264" s="7" t="s">
        <v>268</v>
      </c>
      <c r="E264" s="7">
        <v>420</v>
      </c>
      <c r="F264" s="7" t="s">
        <v>10</v>
      </c>
    </row>
    <row r="265" s="2" customFormat="1" ht="22.5" customHeight="1" spans="1:6">
      <c r="A265" s="7">
        <f>12997</f>
        <v>12997</v>
      </c>
      <c r="B265" s="7" t="s">
        <v>7</v>
      </c>
      <c r="C265" s="7" t="s">
        <v>8</v>
      </c>
      <c r="D265" s="7" t="s">
        <v>269</v>
      </c>
      <c r="E265" s="7">
        <v>840</v>
      </c>
      <c r="F265" s="7" t="s">
        <v>10</v>
      </c>
    </row>
    <row r="266" s="2" customFormat="1" ht="22.5" customHeight="1" spans="1:6">
      <c r="A266" s="7">
        <f>13019</f>
        <v>13019</v>
      </c>
      <c r="B266" s="7" t="s">
        <v>7</v>
      </c>
      <c r="C266" s="7" t="s">
        <v>8</v>
      </c>
      <c r="D266" s="7" t="s">
        <v>270</v>
      </c>
      <c r="E266" s="7">
        <v>497</v>
      </c>
      <c r="F266" s="7" t="s">
        <v>10</v>
      </c>
    </row>
    <row r="267" s="2" customFormat="1" ht="22.5" customHeight="1" spans="1:6">
      <c r="A267" s="7">
        <f>13079</f>
        <v>13079</v>
      </c>
      <c r="B267" s="7" t="s">
        <v>7</v>
      </c>
      <c r="C267" s="7" t="s">
        <v>8</v>
      </c>
      <c r="D267" s="7" t="s">
        <v>271</v>
      </c>
      <c r="E267" s="7">
        <v>497</v>
      </c>
      <c r="F267" s="7" t="s">
        <v>10</v>
      </c>
    </row>
    <row r="268" s="2" customFormat="1" ht="22.5" customHeight="1" spans="1:6">
      <c r="A268" s="7">
        <f>13096</f>
        <v>13096</v>
      </c>
      <c r="B268" s="7" t="s">
        <v>7</v>
      </c>
      <c r="C268" s="7" t="s">
        <v>8</v>
      </c>
      <c r="D268" s="7" t="s">
        <v>272</v>
      </c>
      <c r="E268" s="7">
        <v>410</v>
      </c>
      <c r="F268" s="7" t="s">
        <v>10</v>
      </c>
    </row>
    <row r="269" s="2" customFormat="1" ht="22.5" customHeight="1" spans="1:6">
      <c r="A269" s="7">
        <f>13108</f>
        <v>13108</v>
      </c>
      <c r="B269" s="7" t="s">
        <v>7</v>
      </c>
      <c r="C269" s="7" t="s">
        <v>8</v>
      </c>
      <c r="D269" s="7" t="s">
        <v>273</v>
      </c>
      <c r="E269" s="7">
        <v>337</v>
      </c>
      <c r="F269" s="7" t="s">
        <v>10</v>
      </c>
    </row>
    <row r="270" s="2" customFormat="1" ht="22.5" customHeight="1" spans="1:6">
      <c r="A270" s="7">
        <f>13139</f>
        <v>13139</v>
      </c>
      <c r="B270" s="7" t="s">
        <v>7</v>
      </c>
      <c r="C270" s="7" t="s">
        <v>8</v>
      </c>
      <c r="D270" s="7" t="s">
        <v>274</v>
      </c>
      <c r="E270" s="7">
        <v>497</v>
      </c>
      <c r="F270" s="7" t="s">
        <v>10</v>
      </c>
    </row>
    <row r="271" s="2" customFormat="1" ht="22.5" customHeight="1" spans="1:6">
      <c r="A271" s="7">
        <f>13169</f>
        <v>13169</v>
      </c>
      <c r="B271" s="7" t="s">
        <v>7</v>
      </c>
      <c r="C271" s="7" t="s">
        <v>8</v>
      </c>
      <c r="D271" s="7" t="s">
        <v>275</v>
      </c>
      <c r="E271" s="7">
        <v>431</v>
      </c>
      <c r="F271" s="7" t="s">
        <v>10</v>
      </c>
    </row>
    <row r="272" s="2" customFormat="1" ht="22.5" customHeight="1" spans="1:6">
      <c r="A272" s="7">
        <f>13186</f>
        <v>13186</v>
      </c>
      <c r="B272" s="7" t="s">
        <v>7</v>
      </c>
      <c r="C272" s="7" t="s">
        <v>8</v>
      </c>
      <c r="D272" s="7" t="s">
        <v>276</v>
      </c>
      <c r="E272" s="7">
        <v>410</v>
      </c>
      <c r="F272" s="7" t="s">
        <v>10</v>
      </c>
    </row>
    <row r="273" s="2" customFormat="1" ht="22.5" customHeight="1" spans="1:6">
      <c r="A273" s="7">
        <f>13187</f>
        <v>13187</v>
      </c>
      <c r="B273" s="7" t="s">
        <v>7</v>
      </c>
      <c r="C273" s="7" t="s">
        <v>8</v>
      </c>
      <c r="D273" s="7" t="s">
        <v>277</v>
      </c>
      <c r="E273" s="7">
        <v>488</v>
      </c>
      <c r="F273" s="7" t="s">
        <v>10</v>
      </c>
    </row>
    <row r="274" s="2" customFormat="1" ht="22.5" customHeight="1" spans="1:6">
      <c r="A274" s="7">
        <f>13270</f>
        <v>13270</v>
      </c>
      <c r="B274" s="7" t="s">
        <v>7</v>
      </c>
      <c r="C274" s="7" t="s">
        <v>8</v>
      </c>
      <c r="D274" s="7" t="s">
        <v>278</v>
      </c>
      <c r="E274" s="7">
        <v>410</v>
      </c>
      <c r="F274" s="7" t="s">
        <v>10</v>
      </c>
    </row>
    <row r="275" s="2" customFormat="1" ht="22.5" customHeight="1" spans="1:6">
      <c r="A275" s="7">
        <f>13273</f>
        <v>13273</v>
      </c>
      <c r="B275" s="7" t="s">
        <v>7</v>
      </c>
      <c r="C275" s="7" t="s">
        <v>8</v>
      </c>
      <c r="D275" s="7" t="s">
        <v>279</v>
      </c>
      <c r="E275" s="7">
        <v>410</v>
      </c>
      <c r="F275" s="7" t="s">
        <v>10</v>
      </c>
    </row>
    <row r="276" s="2" customFormat="1" ht="22.5" customHeight="1" spans="1:6">
      <c r="A276" s="7">
        <f>13300</f>
        <v>13300</v>
      </c>
      <c r="B276" s="7" t="s">
        <v>7</v>
      </c>
      <c r="C276" s="7" t="s">
        <v>8</v>
      </c>
      <c r="D276" s="7" t="s">
        <v>280</v>
      </c>
      <c r="E276" s="7">
        <v>488</v>
      </c>
      <c r="F276" s="7" t="s">
        <v>10</v>
      </c>
    </row>
    <row r="277" s="2" customFormat="1" ht="22.5" customHeight="1" spans="1:6">
      <c r="A277" s="7">
        <f>13326</f>
        <v>13326</v>
      </c>
      <c r="B277" s="7" t="s">
        <v>7</v>
      </c>
      <c r="C277" s="7" t="s">
        <v>8</v>
      </c>
      <c r="D277" s="7" t="s">
        <v>281</v>
      </c>
      <c r="E277" s="7">
        <v>607</v>
      </c>
      <c r="F277" s="7" t="s">
        <v>10</v>
      </c>
    </row>
    <row r="278" s="2" customFormat="1" ht="22.5" customHeight="1" spans="1:6">
      <c r="A278" s="7">
        <f>13335</f>
        <v>13335</v>
      </c>
      <c r="B278" s="7" t="s">
        <v>7</v>
      </c>
      <c r="C278" s="7" t="s">
        <v>8</v>
      </c>
      <c r="D278" s="7" t="s">
        <v>282</v>
      </c>
      <c r="E278" s="7">
        <v>410</v>
      </c>
      <c r="F278" s="7" t="s">
        <v>10</v>
      </c>
    </row>
    <row r="279" s="2" customFormat="1" ht="22.5" customHeight="1" spans="1:6">
      <c r="A279" s="7">
        <f>13415</f>
        <v>13415</v>
      </c>
      <c r="B279" s="7" t="s">
        <v>7</v>
      </c>
      <c r="C279" s="7" t="s">
        <v>8</v>
      </c>
      <c r="D279" s="7" t="s">
        <v>283</v>
      </c>
      <c r="E279" s="7">
        <v>674</v>
      </c>
      <c r="F279" s="7" t="s">
        <v>10</v>
      </c>
    </row>
    <row r="280" s="2" customFormat="1" ht="22.5" customHeight="1" spans="1:6">
      <c r="A280" s="7">
        <f>13455</f>
        <v>13455</v>
      </c>
      <c r="B280" s="7" t="s">
        <v>7</v>
      </c>
      <c r="C280" s="7" t="s">
        <v>8</v>
      </c>
      <c r="D280" s="7" t="s">
        <v>284</v>
      </c>
      <c r="E280" s="7">
        <v>438</v>
      </c>
      <c r="F280" s="7" t="s">
        <v>10</v>
      </c>
    </row>
    <row r="281" s="2" customFormat="1" ht="22.5" customHeight="1" spans="1:6">
      <c r="A281" s="7">
        <f>13563</f>
        <v>13563</v>
      </c>
      <c r="B281" s="7" t="s">
        <v>7</v>
      </c>
      <c r="C281" s="7" t="s">
        <v>8</v>
      </c>
      <c r="D281" s="7" t="s">
        <v>285</v>
      </c>
      <c r="E281" s="7">
        <v>754</v>
      </c>
      <c r="F281" s="7" t="s">
        <v>10</v>
      </c>
    </row>
    <row r="282" s="2" customFormat="1" ht="22.5" customHeight="1" spans="1:6">
      <c r="A282" s="7">
        <f>13579</f>
        <v>13579</v>
      </c>
      <c r="B282" s="7" t="s">
        <v>7</v>
      </c>
      <c r="C282" s="7" t="s">
        <v>8</v>
      </c>
      <c r="D282" s="7" t="s">
        <v>286</v>
      </c>
      <c r="E282" s="7">
        <v>840</v>
      </c>
      <c r="F282" s="7" t="s">
        <v>10</v>
      </c>
    </row>
    <row r="283" s="2" customFormat="1" ht="22.5" customHeight="1" spans="1:6">
      <c r="A283" s="7">
        <f>13598</f>
        <v>13598</v>
      </c>
      <c r="B283" s="7" t="s">
        <v>7</v>
      </c>
      <c r="C283" s="7" t="s">
        <v>8</v>
      </c>
      <c r="D283" s="7" t="s">
        <v>287</v>
      </c>
      <c r="E283" s="7">
        <v>410</v>
      </c>
      <c r="F283" s="7" t="s">
        <v>10</v>
      </c>
    </row>
    <row r="284" s="2" customFormat="1" ht="22.5" customHeight="1" spans="1:6">
      <c r="A284" s="7">
        <f>13702</f>
        <v>13702</v>
      </c>
      <c r="B284" s="7" t="s">
        <v>7</v>
      </c>
      <c r="C284" s="7" t="s">
        <v>8</v>
      </c>
      <c r="D284" s="7" t="s">
        <v>288</v>
      </c>
      <c r="E284" s="7">
        <v>410</v>
      </c>
      <c r="F284" s="7" t="s">
        <v>10</v>
      </c>
    </row>
    <row r="285" s="2" customFormat="1" ht="22.5" customHeight="1" spans="1:6">
      <c r="A285" s="7">
        <f>13760</f>
        <v>13760</v>
      </c>
      <c r="B285" s="7" t="s">
        <v>7</v>
      </c>
      <c r="C285" s="7" t="s">
        <v>8</v>
      </c>
      <c r="D285" s="7" t="s">
        <v>289</v>
      </c>
      <c r="E285" s="7">
        <v>420</v>
      </c>
      <c r="F285" s="7" t="s">
        <v>10</v>
      </c>
    </row>
    <row r="286" s="2" customFormat="1" ht="22.5" customHeight="1" spans="1:6">
      <c r="A286" s="7">
        <f>13850</f>
        <v>13850</v>
      </c>
      <c r="B286" s="7" t="s">
        <v>7</v>
      </c>
      <c r="C286" s="7" t="s">
        <v>8</v>
      </c>
      <c r="D286" s="7" t="s">
        <v>290</v>
      </c>
      <c r="E286" s="7">
        <v>824</v>
      </c>
      <c r="F286" s="7" t="s">
        <v>10</v>
      </c>
    </row>
    <row r="287" s="2" customFormat="1" ht="22.5" customHeight="1" spans="1:6">
      <c r="A287" s="7">
        <f>13856</f>
        <v>13856</v>
      </c>
      <c r="B287" s="7" t="s">
        <v>7</v>
      </c>
      <c r="C287" s="7" t="s">
        <v>8</v>
      </c>
      <c r="D287" s="7" t="s">
        <v>291</v>
      </c>
      <c r="E287" s="7">
        <v>431</v>
      </c>
      <c r="F287" s="7" t="s">
        <v>10</v>
      </c>
    </row>
    <row r="288" s="2" customFormat="1" ht="22.5" customHeight="1" spans="1:6">
      <c r="A288" s="7">
        <f>13894</f>
        <v>13894</v>
      </c>
      <c r="B288" s="7" t="s">
        <v>7</v>
      </c>
      <c r="C288" s="7" t="s">
        <v>8</v>
      </c>
      <c r="D288" s="7" t="s">
        <v>292</v>
      </c>
      <c r="E288" s="7">
        <v>431</v>
      </c>
      <c r="F288" s="7" t="s">
        <v>10</v>
      </c>
    </row>
    <row r="289" s="2" customFormat="1" ht="22.5" customHeight="1" spans="1:6">
      <c r="A289" s="7">
        <f>13906</f>
        <v>13906</v>
      </c>
      <c r="B289" s="7" t="s">
        <v>7</v>
      </c>
      <c r="C289" s="7" t="s">
        <v>8</v>
      </c>
      <c r="D289" s="7" t="s">
        <v>293</v>
      </c>
      <c r="E289" s="7">
        <v>410</v>
      </c>
      <c r="F289" s="7" t="s">
        <v>10</v>
      </c>
    </row>
    <row r="290" s="2" customFormat="1" ht="22.5" customHeight="1" spans="1:6">
      <c r="A290" s="7">
        <f>13966</f>
        <v>13966</v>
      </c>
      <c r="B290" s="7" t="s">
        <v>7</v>
      </c>
      <c r="C290" s="7" t="s">
        <v>8</v>
      </c>
      <c r="D290" s="7" t="s">
        <v>294</v>
      </c>
      <c r="E290" s="7">
        <v>431</v>
      </c>
      <c r="F290" s="7" t="s">
        <v>10</v>
      </c>
    </row>
    <row r="291" s="2" customFormat="1" ht="22.5" customHeight="1" spans="1:6">
      <c r="A291" s="7">
        <f>13978</f>
        <v>13978</v>
      </c>
      <c r="B291" s="7" t="s">
        <v>7</v>
      </c>
      <c r="C291" s="7" t="s">
        <v>8</v>
      </c>
      <c r="D291" s="7" t="s">
        <v>295</v>
      </c>
      <c r="E291" s="7">
        <v>814</v>
      </c>
      <c r="F291" s="7" t="s">
        <v>10</v>
      </c>
    </row>
    <row r="292" s="2" customFormat="1" ht="22.5" customHeight="1" spans="1:6">
      <c r="A292" s="7">
        <f>14054</f>
        <v>14054</v>
      </c>
      <c r="B292" s="7" t="s">
        <v>7</v>
      </c>
      <c r="C292" s="7" t="s">
        <v>8</v>
      </c>
      <c r="D292" s="7" t="s">
        <v>296</v>
      </c>
      <c r="E292" s="7">
        <v>497</v>
      </c>
      <c r="F292" s="7" t="s">
        <v>10</v>
      </c>
    </row>
    <row r="293" s="2" customFormat="1" ht="22.5" customHeight="1" spans="1:6">
      <c r="A293" s="7">
        <f>14096</f>
        <v>14096</v>
      </c>
      <c r="B293" s="7" t="s">
        <v>7</v>
      </c>
      <c r="C293" s="7" t="s">
        <v>8</v>
      </c>
      <c r="D293" s="7" t="s">
        <v>297</v>
      </c>
      <c r="E293" s="7">
        <v>862</v>
      </c>
      <c r="F293" s="7" t="s">
        <v>10</v>
      </c>
    </row>
    <row r="294" s="2" customFormat="1" ht="22.5" customHeight="1" spans="1:6">
      <c r="A294" s="7">
        <f>14111</f>
        <v>14111</v>
      </c>
      <c r="B294" s="7" t="s">
        <v>7</v>
      </c>
      <c r="C294" s="7" t="s">
        <v>8</v>
      </c>
      <c r="D294" s="7" t="s">
        <v>298</v>
      </c>
      <c r="E294" s="7">
        <v>420</v>
      </c>
      <c r="F294" s="7" t="s">
        <v>10</v>
      </c>
    </row>
    <row r="295" s="2" customFormat="1" ht="22.5" customHeight="1" spans="1:6">
      <c r="A295" s="7">
        <f>14216</f>
        <v>14216</v>
      </c>
      <c r="B295" s="7" t="s">
        <v>7</v>
      </c>
      <c r="C295" s="7" t="s">
        <v>8</v>
      </c>
      <c r="D295" s="7" t="s">
        <v>299</v>
      </c>
      <c r="E295" s="7">
        <v>488</v>
      </c>
      <c r="F295" s="7" t="s">
        <v>10</v>
      </c>
    </row>
    <row r="296" s="2" customFormat="1" ht="22.5" customHeight="1" spans="1:6">
      <c r="A296" s="7">
        <f>14217</f>
        <v>14217</v>
      </c>
      <c r="B296" s="7" t="s">
        <v>7</v>
      </c>
      <c r="C296" s="7" t="s">
        <v>8</v>
      </c>
      <c r="D296" s="7" t="s">
        <v>300</v>
      </c>
      <c r="E296" s="7">
        <v>862</v>
      </c>
      <c r="F296" s="7" t="s">
        <v>10</v>
      </c>
    </row>
    <row r="297" s="2" customFormat="1" ht="22.5" customHeight="1" spans="1:6">
      <c r="A297" s="7">
        <f>14234</f>
        <v>14234</v>
      </c>
      <c r="B297" s="7" t="s">
        <v>7</v>
      </c>
      <c r="C297" s="7" t="s">
        <v>8</v>
      </c>
      <c r="D297" s="7" t="s">
        <v>301</v>
      </c>
      <c r="E297" s="7">
        <v>497</v>
      </c>
      <c r="F297" s="7" t="s">
        <v>10</v>
      </c>
    </row>
    <row r="298" s="2" customFormat="1" ht="22.5" customHeight="1" spans="1:6">
      <c r="A298" s="7">
        <f>14385</f>
        <v>14385</v>
      </c>
      <c r="B298" s="7" t="s">
        <v>7</v>
      </c>
      <c r="C298" s="7" t="s">
        <v>8</v>
      </c>
      <c r="D298" s="7" t="s">
        <v>302</v>
      </c>
      <c r="E298" s="7">
        <v>497</v>
      </c>
      <c r="F298" s="7" t="s">
        <v>10</v>
      </c>
    </row>
    <row r="299" s="2" customFormat="1" ht="22.5" customHeight="1" spans="1:6">
      <c r="A299" s="7">
        <f>14395</f>
        <v>14395</v>
      </c>
      <c r="B299" s="7" t="s">
        <v>7</v>
      </c>
      <c r="C299" s="7" t="s">
        <v>8</v>
      </c>
      <c r="D299" s="7" t="s">
        <v>303</v>
      </c>
      <c r="E299" s="7">
        <v>497</v>
      </c>
      <c r="F299" s="7" t="s">
        <v>10</v>
      </c>
    </row>
    <row r="300" s="2" customFormat="1" ht="22.5" customHeight="1" spans="1:6">
      <c r="A300" s="7">
        <f>14428</f>
        <v>14428</v>
      </c>
      <c r="B300" s="7" t="s">
        <v>7</v>
      </c>
      <c r="C300" s="7" t="s">
        <v>8</v>
      </c>
      <c r="D300" s="7" t="s">
        <v>304</v>
      </c>
      <c r="E300" s="7">
        <v>808</v>
      </c>
      <c r="F300" s="7" t="s">
        <v>10</v>
      </c>
    </row>
    <row r="301" s="2" customFormat="1" ht="22.5" customHeight="1" spans="1:6">
      <c r="A301" s="7">
        <f>14431</f>
        <v>14431</v>
      </c>
      <c r="B301" s="7" t="s">
        <v>7</v>
      </c>
      <c r="C301" s="7" t="s">
        <v>8</v>
      </c>
      <c r="D301" s="7" t="s">
        <v>305</v>
      </c>
      <c r="E301" s="7">
        <v>862</v>
      </c>
      <c r="F301" s="7" t="s">
        <v>10</v>
      </c>
    </row>
    <row r="302" s="2" customFormat="1" ht="22.5" customHeight="1" spans="1:6">
      <c r="A302" s="7">
        <f>14463</f>
        <v>14463</v>
      </c>
      <c r="B302" s="7" t="s">
        <v>7</v>
      </c>
      <c r="C302" s="7" t="s">
        <v>8</v>
      </c>
      <c r="D302" s="7" t="s">
        <v>306</v>
      </c>
      <c r="E302" s="7">
        <v>488</v>
      </c>
      <c r="F302" s="7" t="s">
        <v>10</v>
      </c>
    </row>
    <row r="303" s="2" customFormat="1" ht="22.5" customHeight="1" spans="1:6">
      <c r="A303" s="7">
        <f>14529</f>
        <v>14529</v>
      </c>
      <c r="B303" s="7" t="s">
        <v>7</v>
      </c>
      <c r="C303" s="7" t="s">
        <v>8</v>
      </c>
      <c r="D303" s="7" t="s">
        <v>307</v>
      </c>
      <c r="E303" s="7">
        <v>862</v>
      </c>
      <c r="F303" s="7" t="s">
        <v>10</v>
      </c>
    </row>
    <row r="304" s="2" customFormat="1" ht="22.5" customHeight="1" spans="1:6">
      <c r="A304" s="7">
        <f>14623</f>
        <v>14623</v>
      </c>
      <c r="B304" s="7" t="s">
        <v>7</v>
      </c>
      <c r="C304" s="7" t="s">
        <v>8</v>
      </c>
      <c r="D304" s="7" t="s">
        <v>12</v>
      </c>
      <c r="E304" s="7">
        <v>431</v>
      </c>
      <c r="F304" s="7" t="s">
        <v>10</v>
      </c>
    </row>
    <row r="305" s="2" customFormat="1" ht="22.5" customHeight="1" spans="1:6">
      <c r="A305" s="7">
        <f>14660</f>
        <v>14660</v>
      </c>
      <c r="B305" s="7" t="s">
        <v>7</v>
      </c>
      <c r="C305" s="7" t="s">
        <v>8</v>
      </c>
      <c r="D305" s="7" t="s">
        <v>308</v>
      </c>
      <c r="E305" s="7">
        <v>802</v>
      </c>
      <c r="F305" s="7" t="s">
        <v>10</v>
      </c>
    </row>
    <row r="306" s="2" customFormat="1" ht="22.5" customHeight="1" spans="1:6">
      <c r="A306" s="7">
        <f>14770</f>
        <v>14770</v>
      </c>
      <c r="B306" s="7" t="s">
        <v>7</v>
      </c>
      <c r="C306" s="7" t="s">
        <v>8</v>
      </c>
      <c r="D306" s="7" t="s">
        <v>259</v>
      </c>
      <c r="E306" s="7">
        <v>401</v>
      </c>
      <c r="F306" s="7" t="s">
        <v>10</v>
      </c>
    </row>
    <row r="307" s="2" customFormat="1" ht="22.5" customHeight="1" spans="1:6">
      <c r="A307" s="7">
        <f>14804</f>
        <v>14804</v>
      </c>
      <c r="B307" s="7" t="s">
        <v>7</v>
      </c>
      <c r="C307" s="7" t="s">
        <v>8</v>
      </c>
      <c r="D307" s="7" t="s">
        <v>309</v>
      </c>
      <c r="E307" s="7">
        <v>431</v>
      </c>
      <c r="F307" s="7" t="s">
        <v>10</v>
      </c>
    </row>
    <row r="308" s="2" customFormat="1" ht="22.5" customHeight="1" spans="1:6">
      <c r="A308" s="7">
        <f>14809</f>
        <v>14809</v>
      </c>
      <c r="B308" s="7" t="s">
        <v>7</v>
      </c>
      <c r="C308" s="7" t="s">
        <v>8</v>
      </c>
      <c r="D308" s="7" t="s">
        <v>310</v>
      </c>
      <c r="E308" s="7">
        <v>289</v>
      </c>
      <c r="F308" s="7" t="s">
        <v>10</v>
      </c>
    </row>
    <row r="309" s="2" customFormat="1" ht="22.5" customHeight="1" spans="1:6">
      <c r="A309" s="7">
        <f>14909</f>
        <v>14909</v>
      </c>
      <c r="B309" s="7" t="s">
        <v>7</v>
      </c>
      <c r="C309" s="7" t="s">
        <v>8</v>
      </c>
      <c r="D309" s="7" t="s">
        <v>311</v>
      </c>
      <c r="E309" s="7">
        <v>410</v>
      </c>
      <c r="F309" s="7" t="s">
        <v>10</v>
      </c>
    </row>
    <row r="310" s="2" customFormat="1" ht="22.5" customHeight="1" spans="1:6">
      <c r="A310" s="7">
        <f>14916</f>
        <v>14916</v>
      </c>
      <c r="B310" s="7" t="s">
        <v>7</v>
      </c>
      <c r="C310" s="7" t="s">
        <v>8</v>
      </c>
      <c r="D310" s="7" t="s">
        <v>312</v>
      </c>
      <c r="E310" s="7">
        <v>420</v>
      </c>
      <c r="F310" s="7" t="s">
        <v>10</v>
      </c>
    </row>
    <row r="311" s="2" customFormat="1" ht="22.5" customHeight="1" spans="1:6">
      <c r="A311" s="7">
        <f>14926</f>
        <v>14926</v>
      </c>
      <c r="B311" s="7" t="s">
        <v>7</v>
      </c>
      <c r="C311" s="7" t="s">
        <v>8</v>
      </c>
      <c r="D311" s="7" t="s">
        <v>313</v>
      </c>
      <c r="E311" s="7">
        <v>420</v>
      </c>
      <c r="F311" s="7" t="s">
        <v>10</v>
      </c>
    </row>
    <row r="312" s="2" customFormat="1" ht="22.5" customHeight="1" spans="1:6">
      <c r="A312" s="7">
        <f>14945</f>
        <v>14945</v>
      </c>
      <c r="B312" s="7" t="s">
        <v>7</v>
      </c>
      <c r="C312" s="7" t="s">
        <v>8</v>
      </c>
      <c r="D312" s="7" t="s">
        <v>314</v>
      </c>
      <c r="E312" s="7">
        <v>354</v>
      </c>
      <c r="F312" s="7" t="s">
        <v>10</v>
      </c>
    </row>
    <row r="313" s="2" customFormat="1" ht="22.5" customHeight="1" spans="1:6">
      <c r="A313" s="7">
        <f>14964</f>
        <v>14964</v>
      </c>
      <c r="B313" s="7" t="s">
        <v>7</v>
      </c>
      <c r="C313" s="7" t="s">
        <v>8</v>
      </c>
      <c r="D313" s="7" t="s">
        <v>315</v>
      </c>
      <c r="E313" s="7">
        <v>410</v>
      </c>
      <c r="F313" s="7" t="s">
        <v>10</v>
      </c>
    </row>
    <row r="314" s="2" customFormat="1" ht="22.5" customHeight="1" spans="1:6">
      <c r="A314" s="7">
        <f>15028</f>
        <v>15028</v>
      </c>
      <c r="B314" s="7" t="s">
        <v>7</v>
      </c>
      <c r="C314" s="7" t="s">
        <v>8</v>
      </c>
      <c r="D314" s="7" t="s">
        <v>316</v>
      </c>
      <c r="E314" s="7">
        <v>440</v>
      </c>
      <c r="F314" s="7" t="s">
        <v>10</v>
      </c>
    </row>
    <row r="315" s="2" customFormat="1" ht="22.5" customHeight="1" spans="1:6">
      <c r="A315" s="7">
        <f>15048</f>
        <v>15048</v>
      </c>
      <c r="B315" s="7" t="s">
        <v>7</v>
      </c>
      <c r="C315" s="7" t="s">
        <v>8</v>
      </c>
      <c r="D315" s="7" t="s">
        <v>317</v>
      </c>
      <c r="E315" s="7">
        <v>607</v>
      </c>
      <c r="F315" s="7" t="s">
        <v>10</v>
      </c>
    </row>
    <row r="316" s="2" customFormat="1" ht="22.5" customHeight="1" spans="1:6">
      <c r="A316" s="7">
        <f>15055</f>
        <v>15055</v>
      </c>
      <c r="B316" s="7" t="s">
        <v>7</v>
      </c>
      <c r="C316" s="7" t="s">
        <v>8</v>
      </c>
      <c r="D316" s="7" t="s">
        <v>318</v>
      </c>
      <c r="E316" s="7">
        <v>420</v>
      </c>
      <c r="F316" s="7" t="s">
        <v>10</v>
      </c>
    </row>
    <row r="317" s="2" customFormat="1" ht="22.5" customHeight="1" spans="1:6">
      <c r="A317" s="7">
        <f>15171</f>
        <v>15171</v>
      </c>
      <c r="B317" s="7" t="s">
        <v>7</v>
      </c>
      <c r="C317" s="7" t="s">
        <v>8</v>
      </c>
      <c r="D317" s="7" t="s">
        <v>319</v>
      </c>
      <c r="E317" s="7">
        <v>420</v>
      </c>
      <c r="F317" s="7" t="s">
        <v>10</v>
      </c>
    </row>
    <row r="318" s="2" customFormat="1" ht="22.5" customHeight="1" spans="1:6">
      <c r="A318" s="7">
        <f>15222</f>
        <v>15222</v>
      </c>
      <c r="B318" s="7" t="s">
        <v>7</v>
      </c>
      <c r="C318" s="7" t="s">
        <v>8</v>
      </c>
      <c r="D318" s="7" t="s">
        <v>75</v>
      </c>
      <c r="E318" s="7">
        <v>390</v>
      </c>
      <c r="F318" s="7" t="s">
        <v>10</v>
      </c>
    </row>
    <row r="319" s="2" customFormat="1" ht="22.5" customHeight="1" spans="1:6">
      <c r="A319" s="7">
        <f>15233</f>
        <v>15233</v>
      </c>
      <c r="B319" s="7" t="s">
        <v>7</v>
      </c>
      <c r="C319" s="7" t="s">
        <v>8</v>
      </c>
      <c r="D319" s="7" t="s">
        <v>320</v>
      </c>
      <c r="E319" s="7">
        <v>450</v>
      </c>
      <c r="F319" s="7" t="s">
        <v>10</v>
      </c>
    </row>
    <row r="320" s="2" customFormat="1" ht="22.5" customHeight="1" spans="1:6">
      <c r="A320" s="7">
        <f>15284</f>
        <v>15284</v>
      </c>
      <c r="B320" s="7" t="s">
        <v>7</v>
      </c>
      <c r="C320" s="7" t="s">
        <v>8</v>
      </c>
      <c r="D320" s="7" t="s">
        <v>321</v>
      </c>
      <c r="E320" s="7">
        <v>362</v>
      </c>
      <c r="F320" s="7" t="s">
        <v>10</v>
      </c>
    </row>
    <row r="321" s="2" customFormat="1" ht="22.5" customHeight="1" spans="1:6">
      <c r="A321" s="7">
        <f>15313</f>
        <v>15313</v>
      </c>
      <c r="B321" s="7" t="s">
        <v>7</v>
      </c>
      <c r="C321" s="7" t="s">
        <v>8</v>
      </c>
      <c r="D321" s="7" t="s">
        <v>322</v>
      </c>
      <c r="E321" s="7">
        <v>863</v>
      </c>
      <c r="F321" s="7" t="s">
        <v>10</v>
      </c>
    </row>
    <row r="322" s="2" customFormat="1" ht="22.5" customHeight="1" spans="1:6">
      <c r="A322" s="7">
        <f>15318</f>
        <v>15318</v>
      </c>
      <c r="B322" s="7" t="s">
        <v>7</v>
      </c>
      <c r="C322" s="7" t="s">
        <v>8</v>
      </c>
      <c r="D322" s="7" t="s">
        <v>323</v>
      </c>
      <c r="E322" s="7">
        <v>752</v>
      </c>
      <c r="F322" s="7" t="s">
        <v>10</v>
      </c>
    </row>
    <row r="323" s="2" customFormat="1" ht="22.5" customHeight="1" spans="1:6">
      <c r="A323" s="7">
        <f>15336</f>
        <v>15336</v>
      </c>
      <c r="B323" s="7" t="s">
        <v>7</v>
      </c>
      <c r="C323" s="7" t="s">
        <v>8</v>
      </c>
      <c r="D323" s="7" t="s">
        <v>324</v>
      </c>
      <c r="E323" s="7">
        <v>410</v>
      </c>
      <c r="F323" s="7" t="s">
        <v>10</v>
      </c>
    </row>
    <row r="324" s="2" customFormat="1" ht="22.5" customHeight="1" spans="1:6">
      <c r="A324" s="7">
        <f>15411</f>
        <v>15411</v>
      </c>
      <c r="B324" s="7" t="s">
        <v>7</v>
      </c>
      <c r="C324" s="7" t="s">
        <v>8</v>
      </c>
      <c r="D324" s="7" t="s">
        <v>325</v>
      </c>
      <c r="E324" s="7">
        <v>488</v>
      </c>
      <c r="F324" s="7" t="s">
        <v>10</v>
      </c>
    </row>
    <row r="325" s="2" customFormat="1" ht="22.5" customHeight="1" spans="1:6">
      <c r="A325" s="7">
        <f>15432</f>
        <v>15432</v>
      </c>
      <c r="B325" s="7" t="s">
        <v>7</v>
      </c>
      <c r="C325" s="7" t="s">
        <v>8</v>
      </c>
      <c r="D325" s="7" t="s">
        <v>326</v>
      </c>
      <c r="E325" s="7">
        <v>644</v>
      </c>
      <c r="F325" s="7" t="s">
        <v>10</v>
      </c>
    </row>
    <row r="326" s="2" customFormat="1" ht="22.5" customHeight="1" spans="1:6">
      <c r="A326" s="7">
        <f>15512</f>
        <v>15512</v>
      </c>
      <c r="B326" s="7" t="s">
        <v>7</v>
      </c>
      <c r="C326" s="7" t="s">
        <v>8</v>
      </c>
      <c r="D326" s="7" t="s">
        <v>327</v>
      </c>
      <c r="E326" s="7">
        <v>840</v>
      </c>
      <c r="F326" s="7" t="s">
        <v>10</v>
      </c>
    </row>
    <row r="327" s="2" customFormat="1" ht="22.5" customHeight="1" spans="1:6">
      <c r="A327" s="7">
        <f>15534</f>
        <v>15534</v>
      </c>
      <c r="B327" s="7" t="s">
        <v>7</v>
      </c>
      <c r="C327" s="7" t="s">
        <v>8</v>
      </c>
      <c r="D327" s="7" t="s">
        <v>328</v>
      </c>
      <c r="E327" s="7">
        <v>431</v>
      </c>
      <c r="F327" s="7" t="s">
        <v>10</v>
      </c>
    </row>
    <row r="328" s="2" customFormat="1" ht="22.5" customHeight="1" spans="1:6">
      <c r="A328" s="7">
        <f>15635</f>
        <v>15635</v>
      </c>
      <c r="B328" s="7" t="s">
        <v>7</v>
      </c>
      <c r="C328" s="7" t="s">
        <v>8</v>
      </c>
      <c r="D328" s="7" t="s">
        <v>329</v>
      </c>
      <c r="E328" s="7">
        <v>315</v>
      </c>
      <c r="F328" s="7" t="s">
        <v>10</v>
      </c>
    </row>
    <row r="329" s="2" customFormat="1" ht="22.5" customHeight="1" spans="1:6">
      <c r="A329" s="7">
        <f>15672</f>
        <v>15672</v>
      </c>
      <c r="B329" s="7" t="s">
        <v>7</v>
      </c>
      <c r="C329" s="7" t="s">
        <v>8</v>
      </c>
      <c r="D329" s="7" t="s">
        <v>330</v>
      </c>
      <c r="E329" s="7">
        <v>607</v>
      </c>
      <c r="F329" s="7" t="s">
        <v>10</v>
      </c>
    </row>
    <row r="330" s="2" customFormat="1" ht="22.5" customHeight="1" spans="1:6">
      <c r="A330" s="7">
        <f>15883</f>
        <v>15883</v>
      </c>
      <c r="B330" s="7" t="s">
        <v>7</v>
      </c>
      <c r="C330" s="7" t="s">
        <v>8</v>
      </c>
      <c r="D330" s="7" t="s">
        <v>331</v>
      </c>
      <c r="E330" s="7">
        <v>488</v>
      </c>
      <c r="F330" s="7" t="s">
        <v>10</v>
      </c>
    </row>
    <row r="331" s="2" customFormat="1" ht="22.5" customHeight="1" spans="1:6">
      <c r="A331" s="7">
        <f>15957</f>
        <v>15957</v>
      </c>
      <c r="B331" s="7" t="s">
        <v>7</v>
      </c>
      <c r="C331" s="7" t="s">
        <v>8</v>
      </c>
      <c r="D331" s="7" t="s">
        <v>332</v>
      </c>
      <c r="E331" s="7">
        <v>477</v>
      </c>
      <c r="F331" s="7" t="s">
        <v>10</v>
      </c>
    </row>
    <row r="332" s="2" customFormat="1" ht="22.5" customHeight="1" spans="1:6">
      <c r="A332" s="7">
        <f>15987</f>
        <v>15987</v>
      </c>
      <c r="B332" s="7" t="s">
        <v>7</v>
      </c>
      <c r="C332" s="7" t="s">
        <v>8</v>
      </c>
      <c r="D332" s="7" t="s">
        <v>333</v>
      </c>
      <c r="E332" s="7">
        <v>840</v>
      </c>
      <c r="F332" s="7" t="s">
        <v>10</v>
      </c>
    </row>
    <row r="333" s="2" customFormat="1" ht="22.5" customHeight="1" spans="1:6">
      <c r="A333" s="7">
        <f>16016</f>
        <v>16016</v>
      </c>
      <c r="B333" s="7" t="s">
        <v>7</v>
      </c>
      <c r="C333" s="7" t="s">
        <v>8</v>
      </c>
      <c r="D333" s="7" t="s">
        <v>334</v>
      </c>
      <c r="E333" s="7">
        <v>497</v>
      </c>
      <c r="F333" s="7" t="s">
        <v>10</v>
      </c>
    </row>
    <row r="334" s="2" customFormat="1" ht="22.5" customHeight="1" spans="1:6">
      <c r="A334" s="7">
        <f>16166</f>
        <v>16166</v>
      </c>
      <c r="B334" s="7" t="s">
        <v>7</v>
      </c>
      <c r="C334" s="7" t="s">
        <v>8</v>
      </c>
      <c r="D334" s="7" t="s">
        <v>335</v>
      </c>
      <c r="E334" s="7">
        <v>488</v>
      </c>
      <c r="F334" s="7" t="s">
        <v>10</v>
      </c>
    </row>
    <row r="335" s="2" customFormat="1" ht="22.5" customHeight="1" spans="1:6">
      <c r="A335" s="7">
        <f>16177</f>
        <v>16177</v>
      </c>
      <c r="B335" s="7" t="s">
        <v>7</v>
      </c>
      <c r="C335" s="7" t="s">
        <v>8</v>
      </c>
      <c r="D335" s="7" t="s">
        <v>336</v>
      </c>
      <c r="E335" s="7">
        <v>497</v>
      </c>
      <c r="F335" s="7" t="s">
        <v>10</v>
      </c>
    </row>
    <row r="336" s="2" customFormat="1" ht="22.5" customHeight="1" spans="1:6">
      <c r="A336" s="7">
        <f>16231</f>
        <v>16231</v>
      </c>
      <c r="B336" s="7" t="s">
        <v>7</v>
      </c>
      <c r="C336" s="7" t="s">
        <v>8</v>
      </c>
      <c r="D336" s="7" t="s">
        <v>337</v>
      </c>
      <c r="E336" s="7">
        <v>889</v>
      </c>
      <c r="F336" s="7" t="s">
        <v>10</v>
      </c>
    </row>
    <row r="337" s="2" customFormat="1" ht="22.5" customHeight="1" spans="1:6">
      <c r="A337" s="7">
        <f>16242</f>
        <v>16242</v>
      </c>
      <c r="B337" s="7" t="s">
        <v>7</v>
      </c>
      <c r="C337" s="7" t="s">
        <v>8</v>
      </c>
      <c r="D337" s="7" t="s">
        <v>338</v>
      </c>
      <c r="E337" s="7">
        <v>434</v>
      </c>
      <c r="F337" s="7" t="s">
        <v>10</v>
      </c>
    </row>
    <row r="338" s="2" customFormat="1" ht="22.5" customHeight="1" spans="1:6">
      <c r="A338" s="7">
        <f>16298</f>
        <v>16298</v>
      </c>
      <c r="B338" s="7" t="s">
        <v>7</v>
      </c>
      <c r="C338" s="7" t="s">
        <v>8</v>
      </c>
      <c r="D338" s="7" t="s">
        <v>339</v>
      </c>
      <c r="E338" s="7">
        <v>477</v>
      </c>
      <c r="F338" s="7" t="s">
        <v>10</v>
      </c>
    </row>
    <row r="339" s="2" customFormat="1" ht="22.5" customHeight="1" spans="1:6">
      <c r="A339" s="7">
        <f>16424</f>
        <v>16424</v>
      </c>
      <c r="B339" s="7" t="s">
        <v>7</v>
      </c>
      <c r="C339" s="7" t="s">
        <v>8</v>
      </c>
      <c r="D339" s="7" t="s">
        <v>340</v>
      </c>
      <c r="E339" s="7">
        <v>1097</v>
      </c>
      <c r="F339" s="7" t="s">
        <v>10</v>
      </c>
    </row>
    <row r="340" s="2" customFormat="1" ht="22.5" customHeight="1" spans="1:6">
      <c r="A340" s="7">
        <f>16429</f>
        <v>16429</v>
      </c>
      <c r="B340" s="7" t="s">
        <v>7</v>
      </c>
      <c r="C340" s="7" t="s">
        <v>8</v>
      </c>
      <c r="D340" s="7" t="s">
        <v>341</v>
      </c>
      <c r="E340" s="7">
        <v>440</v>
      </c>
      <c r="F340" s="7" t="s">
        <v>10</v>
      </c>
    </row>
    <row r="341" s="2" customFormat="1" ht="22.5" customHeight="1" spans="1:6">
      <c r="A341" s="7">
        <f>16456</f>
        <v>16456</v>
      </c>
      <c r="B341" s="7" t="s">
        <v>7</v>
      </c>
      <c r="C341" s="7" t="s">
        <v>8</v>
      </c>
      <c r="D341" s="7" t="s">
        <v>342</v>
      </c>
      <c r="E341" s="7">
        <v>497</v>
      </c>
      <c r="F341" s="7" t="s">
        <v>10</v>
      </c>
    </row>
    <row r="342" s="2" customFormat="1" ht="22.5" customHeight="1" spans="1:6">
      <c r="A342" s="7">
        <f>16489</f>
        <v>16489</v>
      </c>
      <c r="B342" s="7" t="s">
        <v>7</v>
      </c>
      <c r="C342" s="7" t="s">
        <v>8</v>
      </c>
      <c r="D342" s="7" t="s">
        <v>343</v>
      </c>
      <c r="E342" s="7">
        <v>420</v>
      </c>
      <c r="F342" s="7" t="s">
        <v>10</v>
      </c>
    </row>
    <row r="343" s="2" customFormat="1" ht="22.5" customHeight="1" spans="1:6">
      <c r="A343" s="7">
        <f>16490</f>
        <v>16490</v>
      </c>
      <c r="B343" s="7" t="s">
        <v>7</v>
      </c>
      <c r="C343" s="7" t="s">
        <v>8</v>
      </c>
      <c r="D343" s="7" t="s">
        <v>344</v>
      </c>
      <c r="E343" s="7">
        <v>738</v>
      </c>
      <c r="F343" s="7" t="s">
        <v>10</v>
      </c>
    </row>
    <row r="344" s="2" customFormat="1" ht="22.5" customHeight="1" spans="1:6">
      <c r="A344" s="7">
        <f>16492</f>
        <v>16492</v>
      </c>
      <c r="B344" s="7" t="s">
        <v>7</v>
      </c>
      <c r="C344" s="7" t="s">
        <v>8</v>
      </c>
      <c r="D344" s="7" t="s">
        <v>345</v>
      </c>
      <c r="E344" s="7">
        <v>497</v>
      </c>
      <c r="F344" s="7" t="s">
        <v>10</v>
      </c>
    </row>
    <row r="345" s="2" customFormat="1" ht="22.5" customHeight="1" spans="1:6">
      <c r="A345" s="7">
        <f>16517</f>
        <v>16517</v>
      </c>
      <c r="B345" s="7" t="s">
        <v>7</v>
      </c>
      <c r="C345" s="7" t="s">
        <v>8</v>
      </c>
      <c r="D345" s="7" t="s">
        <v>346</v>
      </c>
      <c r="E345" s="7">
        <v>420</v>
      </c>
      <c r="F345" s="7" t="s">
        <v>10</v>
      </c>
    </row>
    <row r="346" s="2" customFormat="1" ht="22.5" customHeight="1" spans="1:6">
      <c r="A346" s="7">
        <f>16546</f>
        <v>16546</v>
      </c>
      <c r="B346" s="7" t="s">
        <v>7</v>
      </c>
      <c r="C346" s="7" t="s">
        <v>8</v>
      </c>
      <c r="D346" s="7" t="s">
        <v>347</v>
      </c>
      <c r="E346" s="7">
        <v>488</v>
      </c>
      <c r="F346" s="7" t="s">
        <v>10</v>
      </c>
    </row>
    <row r="347" s="2" customFormat="1" ht="22.5" customHeight="1" spans="1:6">
      <c r="A347" s="7">
        <f>16549</f>
        <v>16549</v>
      </c>
      <c r="B347" s="7" t="s">
        <v>7</v>
      </c>
      <c r="C347" s="7" t="s">
        <v>8</v>
      </c>
      <c r="D347" s="7" t="s">
        <v>348</v>
      </c>
      <c r="E347" s="7">
        <v>401</v>
      </c>
      <c r="F347" s="7" t="s">
        <v>10</v>
      </c>
    </row>
    <row r="348" s="2" customFormat="1" ht="22.5" customHeight="1" spans="1:6">
      <c r="A348" s="7">
        <f>16720</f>
        <v>16720</v>
      </c>
      <c r="B348" s="7" t="s">
        <v>7</v>
      </c>
      <c r="C348" s="7" t="s">
        <v>8</v>
      </c>
      <c r="D348" s="7" t="s">
        <v>349</v>
      </c>
      <c r="E348" s="7">
        <v>497</v>
      </c>
      <c r="F348" s="7" t="s">
        <v>10</v>
      </c>
    </row>
    <row r="349" s="2" customFormat="1" ht="22.5" customHeight="1" spans="1:6">
      <c r="A349" s="7">
        <f>16733</f>
        <v>16733</v>
      </c>
      <c r="B349" s="7" t="s">
        <v>7</v>
      </c>
      <c r="C349" s="7" t="s">
        <v>8</v>
      </c>
      <c r="D349" s="7" t="s">
        <v>350</v>
      </c>
      <c r="E349" s="7">
        <v>497</v>
      </c>
      <c r="F349" s="7" t="s">
        <v>10</v>
      </c>
    </row>
    <row r="350" s="2" customFormat="1" ht="22.5" customHeight="1" spans="1:6">
      <c r="A350" s="7">
        <f>16757</f>
        <v>16757</v>
      </c>
      <c r="B350" s="7" t="s">
        <v>7</v>
      </c>
      <c r="C350" s="7" t="s">
        <v>8</v>
      </c>
      <c r="D350" s="7" t="s">
        <v>351</v>
      </c>
      <c r="E350" s="7">
        <v>644</v>
      </c>
      <c r="F350" s="7" t="s">
        <v>10</v>
      </c>
    </row>
    <row r="351" s="2" customFormat="1" ht="22.5" customHeight="1" spans="1:6">
      <c r="A351" s="7">
        <f>16815</f>
        <v>16815</v>
      </c>
      <c r="B351" s="7" t="s">
        <v>7</v>
      </c>
      <c r="C351" s="7" t="s">
        <v>8</v>
      </c>
      <c r="D351" s="7" t="s">
        <v>352</v>
      </c>
      <c r="E351" s="7">
        <v>431</v>
      </c>
      <c r="F351" s="7" t="s">
        <v>10</v>
      </c>
    </row>
    <row r="352" s="2" customFormat="1" ht="22.5" customHeight="1" spans="1:6">
      <c r="A352" s="7">
        <f>16860</f>
        <v>16860</v>
      </c>
      <c r="B352" s="7" t="s">
        <v>7</v>
      </c>
      <c r="C352" s="7" t="s">
        <v>8</v>
      </c>
      <c r="D352" s="7" t="s">
        <v>353</v>
      </c>
      <c r="E352" s="7">
        <v>488</v>
      </c>
      <c r="F352" s="7" t="s">
        <v>10</v>
      </c>
    </row>
    <row r="353" s="2" customFormat="1" ht="22.5" customHeight="1" spans="1:6">
      <c r="A353" s="7">
        <f>16896</f>
        <v>16896</v>
      </c>
      <c r="B353" s="7" t="s">
        <v>7</v>
      </c>
      <c r="C353" s="7" t="s">
        <v>8</v>
      </c>
      <c r="D353" s="7" t="s">
        <v>354</v>
      </c>
      <c r="E353" s="7">
        <v>401</v>
      </c>
      <c r="F353" s="7" t="s">
        <v>10</v>
      </c>
    </row>
    <row r="354" s="2" customFormat="1" ht="22.5" customHeight="1" spans="1:6">
      <c r="A354" s="7">
        <f>16904</f>
        <v>16904</v>
      </c>
      <c r="B354" s="7" t="s">
        <v>7</v>
      </c>
      <c r="C354" s="7" t="s">
        <v>8</v>
      </c>
      <c r="D354" s="7" t="s">
        <v>355</v>
      </c>
      <c r="E354" s="7">
        <v>401</v>
      </c>
      <c r="F354" s="7" t="s">
        <v>10</v>
      </c>
    </row>
    <row r="355" s="2" customFormat="1" ht="22.5" customHeight="1" spans="1:6">
      <c r="A355" s="7">
        <f>16941</f>
        <v>16941</v>
      </c>
      <c r="B355" s="7" t="s">
        <v>7</v>
      </c>
      <c r="C355" s="7" t="s">
        <v>8</v>
      </c>
      <c r="D355" s="7" t="s">
        <v>356</v>
      </c>
      <c r="E355" s="7">
        <v>420</v>
      </c>
      <c r="F355" s="7" t="s">
        <v>10</v>
      </c>
    </row>
    <row r="356" s="2" customFormat="1" ht="22.5" customHeight="1" spans="1:6">
      <c r="A356" s="7">
        <f>16981</f>
        <v>16981</v>
      </c>
      <c r="B356" s="7" t="s">
        <v>7</v>
      </c>
      <c r="C356" s="7" t="s">
        <v>8</v>
      </c>
      <c r="D356" s="7" t="s">
        <v>357</v>
      </c>
      <c r="E356" s="7">
        <v>420</v>
      </c>
      <c r="F356" s="7" t="s">
        <v>10</v>
      </c>
    </row>
    <row r="357" s="2" customFormat="1" ht="22.5" customHeight="1" spans="1:6">
      <c r="A357" s="7">
        <f>16998</f>
        <v>16998</v>
      </c>
      <c r="B357" s="7" t="s">
        <v>7</v>
      </c>
      <c r="C357" s="7" t="s">
        <v>8</v>
      </c>
      <c r="D357" s="7" t="s">
        <v>358</v>
      </c>
      <c r="E357" s="7">
        <v>840</v>
      </c>
      <c r="F357" s="7" t="s">
        <v>10</v>
      </c>
    </row>
    <row r="358" s="2" customFormat="1" ht="22.5" customHeight="1" spans="1:6">
      <c r="A358" s="7">
        <f>17042</f>
        <v>17042</v>
      </c>
      <c r="B358" s="7" t="s">
        <v>7</v>
      </c>
      <c r="C358" s="7" t="s">
        <v>8</v>
      </c>
      <c r="D358" s="7" t="s">
        <v>359</v>
      </c>
      <c r="E358" s="7">
        <v>371</v>
      </c>
      <c r="F358" s="7" t="s">
        <v>10</v>
      </c>
    </row>
    <row r="359" s="2" customFormat="1" ht="22.5" customHeight="1" spans="1:6">
      <c r="A359" s="7">
        <f>17128</f>
        <v>17128</v>
      </c>
      <c r="B359" s="7" t="s">
        <v>7</v>
      </c>
      <c r="C359" s="7" t="s">
        <v>8</v>
      </c>
      <c r="D359" s="7" t="s">
        <v>16</v>
      </c>
      <c r="E359" s="7">
        <v>410</v>
      </c>
      <c r="F359" s="7" t="s">
        <v>10</v>
      </c>
    </row>
    <row r="360" s="2" customFormat="1" ht="22.5" customHeight="1" spans="1:6">
      <c r="A360" s="7">
        <f>17137</f>
        <v>17137</v>
      </c>
      <c r="B360" s="7" t="s">
        <v>7</v>
      </c>
      <c r="C360" s="7" t="s">
        <v>8</v>
      </c>
      <c r="D360" s="7" t="s">
        <v>360</v>
      </c>
      <c r="E360" s="7">
        <v>861</v>
      </c>
      <c r="F360" s="7" t="s">
        <v>10</v>
      </c>
    </row>
    <row r="361" s="2" customFormat="1" ht="22.5" customHeight="1" spans="1:6">
      <c r="A361" s="7">
        <f>17151</f>
        <v>17151</v>
      </c>
      <c r="B361" s="7" t="s">
        <v>7</v>
      </c>
      <c r="C361" s="7" t="s">
        <v>8</v>
      </c>
      <c r="D361" s="7" t="s">
        <v>361</v>
      </c>
      <c r="E361" s="7">
        <v>420</v>
      </c>
      <c r="F361" s="7" t="s">
        <v>10</v>
      </c>
    </row>
    <row r="362" s="2" customFormat="1" ht="22.5" customHeight="1" spans="1:6">
      <c r="A362" s="7">
        <f>17155</f>
        <v>17155</v>
      </c>
      <c r="B362" s="7" t="s">
        <v>7</v>
      </c>
      <c r="C362" s="7" t="s">
        <v>8</v>
      </c>
      <c r="D362" s="7" t="s">
        <v>362</v>
      </c>
      <c r="E362" s="7">
        <v>420</v>
      </c>
      <c r="F362" s="7" t="s">
        <v>10</v>
      </c>
    </row>
    <row r="363" s="2" customFormat="1" ht="22.5" customHeight="1" spans="1:6">
      <c r="A363" s="7">
        <f>17192</f>
        <v>17192</v>
      </c>
      <c r="B363" s="7" t="s">
        <v>7</v>
      </c>
      <c r="C363" s="7" t="s">
        <v>8</v>
      </c>
      <c r="D363" s="7" t="s">
        <v>363</v>
      </c>
      <c r="E363" s="7">
        <v>708</v>
      </c>
      <c r="F363" s="7" t="s">
        <v>10</v>
      </c>
    </row>
    <row r="364" s="2" customFormat="1" ht="22.5" customHeight="1" spans="1:6">
      <c r="A364" s="7">
        <f>17206</f>
        <v>17206</v>
      </c>
      <c r="B364" s="7" t="s">
        <v>7</v>
      </c>
      <c r="C364" s="7" t="s">
        <v>8</v>
      </c>
      <c r="D364" s="7" t="s">
        <v>364</v>
      </c>
      <c r="E364" s="7">
        <v>497</v>
      </c>
      <c r="F364" s="7" t="s">
        <v>10</v>
      </c>
    </row>
    <row r="365" s="2" customFormat="1" ht="22.5" customHeight="1" spans="1:6">
      <c r="A365" s="7">
        <f>17208</f>
        <v>17208</v>
      </c>
      <c r="B365" s="7" t="s">
        <v>7</v>
      </c>
      <c r="C365" s="7" t="s">
        <v>8</v>
      </c>
      <c r="D365" s="7" t="s">
        <v>365</v>
      </c>
      <c r="E365" s="7">
        <v>690</v>
      </c>
      <c r="F365" s="7" t="s">
        <v>10</v>
      </c>
    </row>
    <row r="366" s="2" customFormat="1" ht="22.5" customHeight="1" spans="1:6">
      <c r="A366" s="7">
        <f>17241</f>
        <v>17241</v>
      </c>
      <c r="B366" s="7" t="s">
        <v>7</v>
      </c>
      <c r="C366" s="7" t="s">
        <v>8</v>
      </c>
      <c r="D366" s="7" t="s">
        <v>366</v>
      </c>
      <c r="E366" s="7">
        <v>410</v>
      </c>
      <c r="F366" s="7" t="s">
        <v>10</v>
      </c>
    </row>
    <row r="367" s="2" customFormat="1" ht="22.5" customHeight="1" spans="1:6">
      <c r="A367" s="7">
        <f>17352</f>
        <v>17352</v>
      </c>
      <c r="B367" s="7" t="s">
        <v>7</v>
      </c>
      <c r="C367" s="7" t="s">
        <v>8</v>
      </c>
      <c r="D367" s="7" t="s">
        <v>367</v>
      </c>
      <c r="E367" s="7">
        <v>410</v>
      </c>
      <c r="F367" s="7" t="s">
        <v>10</v>
      </c>
    </row>
    <row r="368" s="2" customFormat="1" ht="22.5" customHeight="1" spans="1:6">
      <c r="A368" s="7">
        <f>17353</f>
        <v>17353</v>
      </c>
      <c r="B368" s="7" t="s">
        <v>7</v>
      </c>
      <c r="C368" s="7" t="s">
        <v>8</v>
      </c>
      <c r="D368" s="7" t="s">
        <v>368</v>
      </c>
      <c r="E368" s="7">
        <v>410</v>
      </c>
      <c r="F368" s="7" t="s">
        <v>10</v>
      </c>
    </row>
    <row r="369" s="2" customFormat="1" ht="22.5" customHeight="1" spans="1:6">
      <c r="A369" s="7">
        <f>17367</f>
        <v>17367</v>
      </c>
      <c r="B369" s="7" t="s">
        <v>7</v>
      </c>
      <c r="C369" s="7" t="s">
        <v>8</v>
      </c>
      <c r="D369" s="7" t="s">
        <v>369</v>
      </c>
      <c r="E369" s="7">
        <v>488</v>
      </c>
      <c r="F369" s="7" t="s">
        <v>10</v>
      </c>
    </row>
    <row r="370" s="2" customFormat="1" ht="22.5" customHeight="1" spans="1:6">
      <c r="A370" s="7">
        <f>17465</f>
        <v>17465</v>
      </c>
      <c r="B370" s="7" t="s">
        <v>7</v>
      </c>
      <c r="C370" s="7" t="s">
        <v>8</v>
      </c>
      <c r="D370" s="7" t="s">
        <v>370</v>
      </c>
      <c r="E370" s="7">
        <v>431</v>
      </c>
      <c r="F370" s="7" t="s">
        <v>10</v>
      </c>
    </row>
    <row r="371" s="2" customFormat="1" ht="22.5" customHeight="1" spans="1:6">
      <c r="A371" s="7">
        <f>17468</f>
        <v>17468</v>
      </c>
      <c r="B371" s="7" t="s">
        <v>7</v>
      </c>
      <c r="C371" s="7" t="s">
        <v>8</v>
      </c>
      <c r="D371" s="7" t="s">
        <v>371</v>
      </c>
      <c r="E371" s="7">
        <v>420</v>
      </c>
      <c r="F371" s="7" t="s">
        <v>10</v>
      </c>
    </row>
    <row r="372" s="2" customFormat="1" ht="22.5" customHeight="1" spans="1:6">
      <c r="A372" s="7">
        <f>17495</f>
        <v>17495</v>
      </c>
      <c r="B372" s="7" t="s">
        <v>7</v>
      </c>
      <c r="C372" s="7" t="s">
        <v>8</v>
      </c>
      <c r="D372" s="7" t="s">
        <v>372</v>
      </c>
      <c r="E372" s="7">
        <v>410</v>
      </c>
      <c r="F372" s="7" t="s">
        <v>10</v>
      </c>
    </row>
    <row r="373" s="2" customFormat="1" ht="22.5" customHeight="1" spans="1:6">
      <c r="A373" s="7">
        <f>17507</f>
        <v>17507</v>
      </c>
      <c r="B373" s="7" t="s">
        <v>7</v>
      </c>
      <c r="C373" s="7" t="s">
        <v>8</v>
      </c>
      <c r="D373" s="7" t="s">
        <v>373</v>
      </c>
      <c r="E373" s="7">
        <v>488</v>
      </c>
      <c r="F373" s="7" t="s">
        <v>10</v>
      </c>
    </row>
    <row r="374" s="2" customFormat="1" ht="22.5" customHeight="1" spans="1:6">
      <c r="A374" s="7">
        <f>17529</f>
        <v>17529</v>
      </c>
      <c r="B374" s="7" t="s">
        <v>7</v>
      </c>
      <c r="C374" s="7" t="s">
        <v>8</v>
      </c>
      <c r="D374" s="7" t="s">
        <v>374</v>
      </c>
      <c r="E374" s="7">
        <v>431</v>
      </c>
      <c r="F374" s="7" t="s">
        <v>10</v>
      </c>
    </row>
    <row r="375" s="2" customFormat="1" ht="22.5" customHeight="1" spans="1:6">
      <c r="A375" s="7">
        <f>17533</f>
        <v>17533</v>
      </c>
      <c r="B375" s="7" t="s">
        <v>7</v>
      </c>
      <c r="C375" s="7" t="s">
        <v>8</v>
      </c>
      <c r="D375" s="7" t="s">
        <v>375</v>
      </c>
      <c r="E375" s="7">
        <v>488</v>
      </c>
      <c r="F375" s="7" t="s">
        <v>10</v>
      </c>
    </row>
    <row r="376" s="2" customFormat="1" ht="22.5" customHeight="1" spans="1:6">
      <c r="A376" s="7">
        <f>17550</f>
        <v>17550</v>
      </c>
      <c r="B376" s="7" t="s">
        <v>7</v>
      </c>
      <c r="C376" s="7" t="s">
        <v>8</v>
      </c>
      <c r="D376" s="7" t="s">
        <v>376</v>
      </c>
      <c r="E376" s="7">
        <v>420</v>
      </c>
      <c r="F376" s="7" t="s">
        <v>10</v>
      </c>
    </row>
    <row r="377" s="2" customFormat="1" ht="22.5" customHeight="1" spans="1:6">
      <c r="A377" s="7">
        <f>17556</f>
        <v>17556</v>
      </c>
      <c r="B377" s="7" t="s">
        <v>7</v>
      </c>
      <c r="C377" s="7" t="s">
        <v>8</v>
      </c>
      <c r="D377" s="7" t="s">
        <v>377</v>
      </c>
      <c r="E377" s="7">
        <v>729</v>
      </c>
      <c r="F377" s="7" t="s">
        <v>10</v>
      </c>
    </row>
    <row r="378" s="2" customFormat="1" ht="22.5" customHeight="1" spans="1:6">
      <c r="A378" s="7">
        <f>17606</f>
        <v>17606</v>
      </c>
      <c r="B378" s="7" t="s">
        <v>7</v>
      </c>
      <c r="C378" s="7" t="s">
        <v>8</v>
      </c>
      <c r="D378" s="7" t="s">
        <v>378</v>
      </c>
      <c r="E378" s="7">
        <v>627</v>
      </c>
      <c r="F378" s="7" t="s">
        <v>10</v>
      </c>
    </row>
    <row r="379" s="2" customFormat="1" ht="22.5" customHeight="1" spans="1:6">
      <c r="A379" s="7">
        <f>17610</f>
        <v>17610</v>
      </c>
      <c r="B379" s="7" t="s">
        <v>7</v>
      </c>
      <c r="C379" s="7" t="s">
        <v>8</v>
      </c>
      <c r="D379" s="7" t="s">
        <v>379</v>
      </c>
      <c r="E379" s="7">
        <v>382</v>
      </c>
      <c r="F379" s="7" t="s">
        <v>10</v>
      </c>
    </row>
    <row r="380" s="2" customFormat="1" ht="22.5" customHeight="1" spans="1:6">
      <c r="A380" s="7">
        <f>17658</f>
        <v>17658</v>
      </c>
      <c r="B380" s="7" t="s">
        <v>7</v>
      </c>
      <c r="C380" s="7" t="s">
        <v>8</v>
      </c>
      <c r="D380" s="7" t="s">
        <v>380</v>
      </c>
      <c r="E380" s="7">
        <v>708</v>
      </c>
      <c r="F380" s="7" t="s">
        <v>10</v>
      </c>
    </row>
    <row r="381" s="2" customFormat="1" ht="22.5" customHeight="1" spans="1:6">
      <c r="A381" s="7">
        <f>17672</f>
        <v>17672</v>
      </c>
      <c r="B381" s="7" t="s">
        <v>7</v>
      </c>
      <c r="C381" s="7" t="s">
        <v>8</v>
      </c>
      <c r="D381" s="7" t="s">
        <v>381</v>
      </c>
      <c r="E381" s="7">
        <v>644</v>
      </c>
      <c r="F381" s="7" t="s">
        <v>10</v>
      </c>
    </row>
    <row r="382" s="2" customFormat="1" ht="22.5" customHeight="1" spans="1:6">
      <c r="A382" s="7">
        <f>17708</f>
        <v>17708</v>
      </c>
      <c r="B382" s="7" t="s">
        <v>7</v>
      </c>
      <c r="C382" s="7" t="s">
        <v>8</v>
      </c>
      <c r="D382" s="7" t="s">
        <v>382</v>
      </c>
      <c r="E382" s="7">
        <v>497</v>
      </c>
      <c r="F382" s="7" t="s">
        <v>10</v>
      </c>
    </row>
    <row r="383" s="2" customFormat="1" ht="22.5" customHeight="1" spans="1:6">
      <c r="A383" s="7">
        <f>17759</f>
        <v>17759</v>
      </c>
      <c r="B383" s="7" t="s">
        <v>7</v>
      </c>
      <c r="C383" s="7" t="s">
        <v>8</v>
      </c>
      <c r="D383" s="7" t="s">
        <v>383</v>
      </c>
      <c r="E383" s="7">
        <v>410</v>
      </c>
      <c r="F383" s="7" t="s">
        <v>10</v>
      </c>
    </row>
    <row r="384" s="2" customFormat="1" ht="22.5" customHeight="1" spans="1:6">
      <c r="A384" s="7">
        <f>17779</f>
        <v>17779</v>
      </c>
      <c r="B384" s="7" t="s">
        <v>7</v>
      </c>
      <c r="C384" s="7" t="s">
        <v>8</v>
      </c>
      <c r="D384" s="7" t="s">
        <v>384</v>
      </c>
      <c r="E384" s="7">
        <v>838</v>
      </c>
      <c r="F384" s="7" t="s">
        <v>10</v>
      </c>
    </row>
    <row r="385" s="2" customFormat="1" ht="22.5" customHeight="1" spans="1:6">
      <c r="A385" s="7">
        <f>17793</f>
        <v>17793</v>
      </c>
      <c r="B385" s="7" t="s">
        <v>7</v>
      </c>
      <c r="C385" s="7" t="s">
        <v>8</v>
      </c>
      <c r="D385" s="7" t="s">
        <v>385</v>
      </c>
      <c r="E385" s="7">
        <v>497</v>
      </c>
      <c r="F385" s="7" t="s">
        <v>10</v>
      </c>
    </row>
    <row r="386" s="2" customFormat="1" ht="22.5" customHeight="1" spans="1:6">
      <c r="A386" s="7">
        <f>17940</f>
        <v>17940</v>
      </c>
      <c r="B386" s="7" t="s">
        <v>7</v>
      </c>
      <c r="C386" s="7" t="s">
        <v>8</v>
      </c>
      <c r="D386" s="7" t="s">
        <v>386</v>
      </c>
      <c r="E386" s="7">
        <v>488</v>
      </c>
      <c r="F386" s="7" t="s">
        <v>10</v>
      </c>
    </row>
    <row r="387" s="2" customFormat="1" ht="22.5" customHeight="1" spans="1:6">
      <c r="A387" s="7">
        <f>17947</f>
        <v>17947</v>
      </c>
      <c r="B387" s="7" t="s">
        <v>7</v>
      </c>
      <c r="C387" s="7" t="s">
        <v>8</v>
      </c>
      <c r="D387" s="7" t="s">
        <v>387</v>
      </c>
      <c r="E387" s="7">
        <v>497</v>
      </c>
      <c r="F387" s="7" t="s">
        <v>10</v>
      </c>
    </row>
    <row r="388" s="2" customFormat="1" ht="22.5" customHeight="1" spans="1:6">
      <c r="A388" s="7">
        <f>17963</f>
        <v>17963</v>
      </c>
      <c r="B388" s="7" t="s">
        <v>7</v>
      </c>
      <c r="C388" s="7" t="s">
        <v>8</v>
      </c>
      <c r="D388" s="7" t="s">
        <v>388</v>
      </c>
      <c r="E388" s="7">
        <v>414</v>
      </c>
      <c r="F388" s="7" t="s">
        <v>10</v>
      </c>
    </row>
    <row r="389" s="2" customFormat="1" ht="22.5" customHeight="1" spans="1:6">
      <c r="A389" s="7">
        <f>18007</f>
        <v>18007</v>
      </c>
      <c r="B389" s="7" t="s">
        <v>7</v>
      </c>
      <c r="C389" s="7" t="s">
        <v>8</v>
      </c>
      <c r="D389" s="7" t="s">
        <v>389</v>
      </c>
      <c r="E389" s="7">
        <v>477</v>
      </c>
      <c r="F389" s="7" t="s">
        <v>10</v>
      </c>
    </row>
    <row r="390" s="2" customFormat="1" ht="22.5" customHeight="1" spans="1:6">
      <c r="A390" s="7">
        <f>18027</f>
        <v>18027</v>
      </c>
      <c r="B390" s="7" t="s">
        <v>7</v>
      </c>
      <c r="C390" s="7" t="s">
        <v>8</v>
      </c>
      <c r="D390" s="7" t="s">
        <v>390</v>
      </c>
      <c r="E390" s="7">
        <v>497</v>
      </c>
      <c r="F390" s="7" t="s">
        <v>10</v>
      </c>
    </row>
    <row r="391" s="2" customFormat="1" ht="22.5" customHeight="1" spans="1:6">
      <c r="A391" s="7">
        <f>18134</f>
        <v>18134</v>
      </c>
      <c r="B391" s="7" t="s">
        <v>7</v>
      </c>
      <c r="C391" s="7" t="s">
        <v>8</v>
      </c>
      <c r="D391" s="7" t="s">
        <v>391</v>
      </c>
      <c r="E391" s="7">
        <v>477</v>
      </c>
      <c r="F391" s="7" t="s">
        <v>10</v>
      </c>
    </row>
    <row r="392" s="2" customFormat="1" ht="22.5" customHeight="1" spans="1:6">
      <c r="A392" s="7">
        <f>18146</f>
        <v>18146</v>
      </c>
      <c r="B392" s="7" t="s">
        <v>7</v>
      </c>
      <c r="C392" s="7" t="s">
        <v>8</v>
      </c>
      <c r="D392" s="7" t="s">
        <v>392</v>
      </c>
      <c r="E392" s="7">
        <v>431</v>
      </c>
      <c r="F392" s="7" t="s">
        <v>10</v>
      </c>
    </row>
    <row r="393" s="2" customFormat="1" ht="22.5" customHeight="1" spans="1:6">
      <c r="A393" s="7">
        <f>18213</f>
        <v>18213</v>
      </c>
      <c r="B393" s="7" t="s">
        <v>7</v>
      </c>
      <c r="C393" s="7" t="s">
        <v>8</v>
      </c>
      <c r="D393" s="7" t="s">
        <v>393</v>
      </c>
      <c r="E393" s="7">
        <v>808</v>
      </c>
      <c r="F393" s="7" t="s">
        <v>10</v>
      </c>
    </row>
    <row r="394" s="2" customFormat="1" ht="22.5" customHeight="1" spans="1:6">
      <c r="A394" s="7">
        <f>18225</f>
        <v>18225</v>
      </c>
      <c r="B394" s="7" t="s">
        <v>7</v>
      </c>
      <c r="C394" s="7" t="s">
        <v>8</v>
      </c>
      <c r="D394" s="7" t="s">
        <v>394</v>
      </c>
      <c r="E394" s="7">
        <v>889</v>
      </c>
      <c r="F394" s="7" t="s">
        <v>10</v>
      </c>
    </row>
    <row r="395" s="2" customFormat="1" ht="22.5" customHeight="1" spans="1:6">
      <c r="A395" s="7">
        <f>18268</f>
        <v>18268</v>
      </c>
      <c r="B395" s="7" t="s">
        <v>7</v>
      </c>
      <c r="C395" s="7" t="s">
        <v>8</v>
      </c>
      <c r="D395" s="7" t="s">
        <v>395</v>
      </c>
      <c r="E395" s="7">
        <v>862</v>
      </c>
      <c r="F395" s="7" t="s">
        <v>10</v>
      </c>
    </row>
    <row r="396" s="2" customFormat="1" ht="22.5" customHeight="1" spans="1:6">
      <c r="A396" s="7">
        <f>18347</f>
        <v>18347</v>
      </c>
      <c r="B396" s="7" t="s">
        <v>7</v>
      </c>
      <c r="C396" s="7" t="s">
        <v>8</v>
      </c>
      <c r="D396" s="7" t="s">
        <v>396</v>
      </c>
      <c r="E396" s="7">
        <v>410</v>
      </c>
      <c r="F396" s="7" t="s">
        <v>10</v>
      </c>
    </row>
    <row r="397" s="2" customFormat="1" ht="22.5" customHeight="1" spans="1:6">
      <c r="A397" s="7">
        <f>18353</f>
        <v>18353</v>
      </c>
      <c r="B397" s="7" t="s">
        <v>7</v>
      </c>
      <c r="C397" s="7" t="s">
        <v>8</v>
      </c>
      <c r="D397" s="7" t="s">
        <v>397</v>
      </c>
      <c r="E397" s="7">
        <v>419</v>
      </c>
      <c r="F397" s="7" t="s">
        <v>10</v>
      </c>
    </row>
    <row r="398" s="2" customFormat="1" ht="22.5" customHeight="1" spans="1:6">
      <c r="A398" s="7">
        <f>18400</f>
        <v>18400</v>
      </c>
      <c r="B398" s="7" t="s">
        <v>7</v>
      </c>
      <c r="C398" s="7" t="s">
        <v>8</v>
      </c>
      <c r="D398" s="7" t="s">
        <v>398</v>
      </c>
      <c r="E398" s="7">
        <v>384</v>
      </c>
      <c r="F398" s="7" t="s">
        <v>10</v>
      </c>
    </row>
    <row r="399" s="2" customFormat="1" ht="22.5" customHeight="1" spans="1:6">
      <c r="A399" s="7">
        <f>18435</f>
        <v>18435</v>
      </c>
      <c r="B399" s="7" t="s">
        <v>7</v>
      </c>
      <c r="C399" s="7" t="s">
        <v>8</v>
      </c>
      <c r="D399" s="7" t="s">
        <v>399</v>
      </c>
      <c r="E399" s="7">
        <v>354</v>
      </c>
      <c r="F399" s="7" t="s">
        <v>10</v>
      </c>
    </row>
    <row r="400" s="2" customFormat="1" ht="22.5" customHeight="1" spans="1:6">
      <c r="A400" s="7">
        <f>18436</f>
        <v>18436</v>
      </c>
      <c r="B400" s="7" t="s">
        <v>7</v>
      </c>
      <c r="C400" s="7" t="s">
        <v>8</v>
      </c>
      <c r="D400" s="7" t="s">
        <v>400</v>
      </c>
      <c r="E400" s="7">
        <v>862</v>
      </c>
      <c r="F400" s="7" t="s">
        <v>10</v>
      </c>
    </row>
    <row r="401" s="2" customFormat="1" ht="22.5" customHeight="1" spans="1:6">
      <c r="A401" s="7">
        <f>18516</f>
        <v>18516</v>
      </c>
      <c r="B401" s="7" t="s">
        <v>7</v>
      </c>
      <c r="C401" s="7" t="s">
        <v>8</v>
      </c>
      <c r="D401" s="7" t="s">
        <v>401</v>
      </c>
      <c r="E401" s="7">
        <v>402</v>
      </c>
      <c r="F401" s="7" t="s">
        <v>10</v>
      </c>
    </row>
    <row r="402" s="2" customFormat="1" ht="22.5" customHeight="1" spans="1:6">
      <c r="A402" s="7">
        <f>18575</f>
        <v>18575</v>
      </c>
      <c r="B402" s="7" t="s">
        <v>7</v>
      </c>
      <c r="C402" s="7" t="s">
        <v>8</v>
      </c>
      <c r="D402" s="7" t="s">
        <v>402</v>
      </c>
      <c r="E402" s="7">
        <v>1005</v>
      </c>
      <c r="F402" s="7" t="s">
        <v>10</v>
      </c>
    </row>
    <row r="403" s="2" customFormat="1" ht="22.5" customHeight="1" spans="1:6">
      <c r="A403" s="7">
        <f>18621</f>
        <v>18621</v>
      </c>
      <c r="B403" s="7" t="s">
        <v>7</v>
      </c>
      <c r="C403" s="7" t="s">
        <v>8</v>
      </c>
      <c r="D403" s="7" t="s">
        <v>403</v>
      </c>
      <c r="E403" s="7">
        <v>431</v>
      </c>
      <c r="F403" s="7" t="s">
        <v>10</v>
      </c>
    </row>
    <row r="404" s="2" customFormat="1" ht="22.5" customHeight="1" spans="1:6">
      <c r="A404" s="7">
        <f>18649</f>
        <v>18649</v>
      </c>
      <c r="B404" s="7" t="s">
        <v>7</v>
      </c>
      <c r="C404" s="7" t="s">
        <v>8</v>
      </c>
      <c r="D404" s="7" t="s">
        <v>404</v>
      </c>
      <c r="E404" s="7">
        <v>338</v>
      </c>
      <c r="F404" s="7" t="s">
        <v>10</v>
      </c>
    </row>
    <row r="405" s="2" customFormat="1" ht="22.5" customHeight="1" spans="1:6">
      <c r="A405" s="7">
        <f>18688</f>
        <v>18688</v>
      </c>
      <c r="B405" s="7" t="s">
        <v>7</v>
      </c>
      <c r="C405" s="7" t="s">
        <v>8</v>
      </c>
      <c r="D405" s="7" t="s">
        <v>405</v>
      </c>
      <c r="E405" s="7">
        <v>431</v>
      </c>
      <c r="F405" s="7" t="s">
        <v>10</v>
      </c>
    </row>
    <row r="406" s="2" customFormat="1" ht="22.5" customHeight="1" spans="1:6">
      <c r="A406" s="7">
        <f>18926</f>
        <v>18926</v>
      </c>
      <c r="B406" s="7" t="s">
        <v>7</v>
      </c>
      <c r="C406" s="7" t="s">
        <v>8</v>
      </c>
      <c r="D406" s="7" t="s">
        <v>406</v>
      </c>
      <c r="E406" s="7">
        <v>440</v>
      </c>
      <c r="F406" s="7" t="s">
        <v>10</v>
      </c>
    </row>
    <row r="407" s="2" customFormat="1" ht="22.5" customHeight="1" spans="1:6">
      <c r="A407" s="7">
        <f>18933</f>
        <v>18933</v>
      </c>
      <c r="B407" s="7" t="s">
        <v>7</v>
      </c>
      <c r="C407" s="7" t="s">
        <v>8</v>
      </c>
      <c r="D407" s="7" t="s">
        <v>407</v>
      </c>
      <c r="E407" s="7">
        <v>410</v>
      </c>
      <c r="F407" s="7" t="s">
        <v>10</v>
      </c>
    </row>
    <row r="408" s="2" customFormat="1" ht="22.5" customHeight="1" spans="1:6">
      <c r="A408" s="7">
        <f>19004</f>
        <v>19004</v>
      </c>
      <c r="B408" s="7" t="s">
        <v>7</v>
      </c>
      <c r="C408" s="7" t="s">
        <v>8</v>
      </c>
      <c r="D408" s="7" t="s">
        <v>408</v>
      </c>
      <c r="E408" s="7">
        <v>431</v>
      </c>
      <c r="F408" s="7" t="s">
        <v>10</v>
      </c>
    </row>
    <row r="409" s="2" customFormat="1" ht="22.5" customHeight="1" spans="1:6">
      <c r="A409" s="7">
        <f>19036</f>
        <v>19036</v>
      </c>
      <c r="B409" s="7" t="s">
        <v>7</v>
      </c>
      <c r="C409" s="7" t="s">
        <v>8</v>
      </c>
      <c r="D409" s="7" t="s">
        <v>409</v>
      </c>
      <c r="E409" s="7">
        <v>420</v>
      </c>
      <c r="F409" s="7" t="s">
        <v>10</v>
      </c>
    </row>
    <row r="410" s="2" customFormat="1" ht="22.5" customHeight="1" spans="1:6">
      <c r="A410" s="7">
        <f>19071</f>
        <v>19071</v>
      </c>
      <c r="B410" s="7" t="s">
        <v>7</v>
      </c>
      <c r="C410" s="7" t="s">
        <v>8</v>
      </c>
      <c r="D410" s="7" t="s">
        <v>410</v>
      </c>
      <c r="E410" s="7">
        <v>468</v>
      </c>
      <c r="F410" s="7" t="s">
        <v>10</v>
      </c>
    </row>
    <row r="411" s="2" customFormat="1" ht="22.5" customHeight="1" spans="1:6">
      <c r="A411" s="7">
        <f>19080</f>
        <v>19080</v>
      </c>
      <c r="B411" s="7" t="s">
        <v>7</v>
      </c>
      <c r="C411" s="7" t="s">
        <v>8</v>
      </c>
      <c r="D411" s="7" t="s">
        <v>411</v>
      </c>
      <c r="E411" s="7">
        <v>497</v>
      </c>
      <c r="F411" s="7" t="s">
        <v>10</v>
      </c>
    </row>
    <row r="412" s="2" customFormat="1" ht="22.5" customHeight="1" spans="1:6">
      <c r="A412" s="7">
        <f>19131</f>
        <v>19131</v>
      </c>
      <c r="B412" s="7" t="s">
        <v>7</v>
      </c>
      <c r="C412" s="7" t="s">
        <v>8</v>
      </c>
      <c r="D412" s="7" t="s">
        <v>412</v>
      </c>
      <c r="E412" s="7">
        <v>840</v>
      </c>
      <c r="F412" s="7" t="s">
        <v>10</v>
      </c>
    </row>
    <row r="413" s="2" customFormat="1" ht="22.5" customHeight="1" spans="1:6">
      <c r="A413" s="7">
        <f>19164</f>
        <v>19164</v>
      </c>
      <c r="B413" s="7" t="s">
        <v>7</v>
      </c>
      <c r="C413" s="7" t="s">
        <v>8</v>
      </c>
      <c r="D413" s="7" t="s">
        <v>413</v>
      </c>
      <c r="E413" s="7">
        <v>612</v>
      </c>
      <c r="F413" s="7" t="s">
        <v>10</v>
      </c>
    </row>
    <row r="414" s="2" customFormat="1" ht="22.5" customHeight="1" spans="1:6">
      <c r="A414" s="7">
        <f>19174</f>
        <v>19174</v>
      </c>
      <c r="B414" s="7" t="s">
        <v>7</v>
      </c>
      <c r="C414" s="7" t="s">
        <v>8</v>
      </c>
      <c r="D414" s="7" t="s">
        <v>414</v>
      </c>
      <c r="E414" s="7">
        <v>322</v>
      </c>
      <c r="F414" s="7" t="s">
        <v>10</v>
      </c>
    </row>
    <row r="415" s="2" customFormat="1" ht="22.5" customHeight="1" spans="1:6">
      <c r="A415" s="7">
        <f>19244</f>
        <v>19244</v>
      </c>
      <c r="B415" s="7" t="s">
        <v>7</v>
      </c>
      <c r="C415" s="7" t="s">
        <v>8</v>
      </c>
      <c r="D415" s="7" t="s">
        <v>415</v>
      </c>
      <c r="E415" s="7">
        <v>497</v>
      </c>
      <c r="F415" s="7" t="s">
        <v>10</v>
      </c>
    </row>
    <row r="416" s="2" customFormat="1" ht="22.5" customHeight="1" spans="1:6">
      <c r="A416" s="7">
        <f>19317</f>
        <v>19317</v>
      </c>
      <c r="B416" s="7" t="s">
        <v>7</v>
      </c>
      <c r="C416" s="7" t="s">
        <v>8</v>
      </c>
      <c r="D416" s="7" t="s">
        <v>416</v>
      </c>
      <c r="E416" s="7">
        <v>371</v>
      </c>
      <c r="F416" s="7" t="s">
        <v>10</v>
      </c>
    </row>
    <row r="417" s="2" customFormat="1" ht="22.5" customHeight="1" spans="1:6">
      <c r="A417" s="7">
        <f>19345</f>
        <v>19345</v>
      </c>
      <c r="B417" s="7" t="s">
        <v>7</v>
      </c>
      <c r="C417" s="7" t="s">
        <v>8</v>
      </c>
      <c r="D417" s="7" t="s">
        <v>417</v>
      </c>
      <c r="E417" s="7">
        <v>431</v>
      </c>
      <c r="F417" s="7" t="s">
        <v>10</v>
      </c>
    </row>
    <row r="418" s="2" customFormat="1" ht="22.5" customHeight="1" spans="1:6">
      <c r="A418" s="7">
        <f>19379</f>
        <v>19379</v>
      </c>
      <c r="B418" s="7" t="s">
        <v>7</v>
      </c>
      <c r="C418" s="7" t="s">
        <v>8</v>
      </c>
      <c r="D418" s="7" t="s">
        <v>418</v>
      </c>
      <c r="E418" s="7">
        <v>708</v>
      </c>
      <c r="F418" s="7" t="s">
        <v>10</v>
      </c>
    </row>
    <row r="419" s="2" customFormat="1" ht="22.5" customHeight="1" spans="1:6">
      <c r="A419" s="7">
        <f>19441</f>
        <v>19441</v>
      </c>
      <c r="B419" s="7" t="s">
        <v>7</v>
      </c>
      <c r="C419" s="7" t="s">
        <v>8</v>
      </c>
      <c r="D419" s="7" t="s">
        <v>419</v>
      </c>
      <c r="E419" s="7">
        <v>497</v>
      </c>
      <c r="F419" s="7" t="s">
        <v>10</v>
      </c>
    </row>
    <row r="420" s="2" customFormat="1" ht="22.5" customHeight="1" spans="1:6">
      <c r="A420" s="7">
        <f>19469</f>
        <v>19469</v>
      </c>
      <c r="B420" s="7" t="s">
        <v>7</v>
      </c>
      <c r="C420" s="7" t="s">
        <v>8</v>
      </c>
      <c r="D420" s="7" t="s">
        <v>420</v>
      </c>
      <c r="E420" s="7">
        <v>387</v>
      </c>
      <c r="F420" s="7" t="s">
        <v>10</v>
      </c>
    </row>
    <row r="421" s="2" customFormat="1" ht="22.5" customHeight="1" spans="1:6">
      <c r="A421" s="7">
        <f>19527</f>
        <v>19527</v>
      </c>
      <c r="B421" s="7" t="s">
        <v>7</v>
      </c>
      <c r="C421" s="7" t="s">
        <v>8</v>
      </c>
      <c r="D421" s="7" t="s">
        <v>421</v>
      </c>
      <c r="E421" s="7">
        <v>708</v>
      </c>
      <c r="F421" s="7" t="s">
        <v>10</v>
      </c>
    </row>
    <row r="422" s="2" customFormat="1" ht="22.5" customHeight="1" spans="1:6">
      <c r="A422" s="7">
        <f>19569</f>
        <v>19569</v>
      </c>
      <c r="B422" s="7" t="s">
        <v>7</v>
      </c>
      <c r="C422" s="7" t="s">
        <v>8</v>
      </c>
      <c r="D422" s="7" t="s">
        <v>422</v>
      </c>
      <c r="E422" s="7">
        <v>431</v>
      </c>
      <c r="F422" s="7" t="s">
        <v>10</v>
      </c>
    </row>
    <row r="423" s="2" customFormat="1" ht="22.5" customHeight="1" spans="1:6">
      <c r="A423" s="7">
        <f>19665</f>
        <v>19665</v>
      </c>
      <c r="B423" s="7" t="s">
        <v>7</v>
      </c>
      <c r="C423" s="7" t="s">
        <v>8</v>
      </c>
      <c r="D423" s="7" t="s">
        <v>423</v>
      </c>
      <c r="E423" s="7">
        <v>863</v>
      </c>
      <c r="F423" s="7" t="s">
        <v>10</v>
      </c>
    </row>
    <row r="424" s="2" customFormat="1" ht="22.5" customHeight="1" spans="1:6">
      <c r="A424" s="7">
        <f>19766</f>
        <v>19766</v>
      </c>
      <c r="B424" s="7" t="s">
        <v>7</v>
      </c>
      <c r="C424" s="7" t="s">
        <v>8</v>
      </c>
      <c r="D424" s="7" t="s">
        <v>424</v>
      </c>
      <c r="E424" s="7">
        <v>808</v>
      </c>
      <c r="F424" s="7" t="s">
        <v>10</v>
      </c>
    </row>
    <row r="425" s="2" customFormat="1" ht="22.5" customHeight="1" spans="1:6">
      <c r="A425" s="7">
        <f>19775</f>
        <v>19775</v>
      </c>
      <c r="B425" s="7" t="s">
        <v>7</v>
      </c>
      <c r="C425" s="7" t="s">
        <v>8</v>
      </c>
      <c r="D425" s="7" t="s">
        <v>93</v>
      </c>
      <c r="E425" s="7">
        <v>410</v>
      </c>
      <c r="F425" s="7" t="s">
        <v>10</v>
      </c>
    </row>
    <row r="426" s="2" customFormat="1" ht="22.5" customHeight="1" spans="1:6">
      <c r="A426" s="7">
        <f>19804</f>
        <v>19804</v>
      </c>
      <c r="B426" s="7" t="s">
        <v>7</v>
      </c>
      <c r="C426" s="7" t="s">
        <v>8</v>
      </c>
      <c r="D426" s="7" t="s">
        <v>425</v>
      </c>
      <c r="E426" s="7">
        <v>889</v>
      </c>
      <c r="F426" s="7" t="s">
        <v>10</v>
      </c>
    </row>
    <row r="427" s="2" customFormat="1" ht="22.5" customHeight="1" spans="1:6">
      <c r="A427" s="7">
        <f>19818</f>
        <v>19818</v>
      </c>
      <c r="B427" s="7" t="s">
        <v>7</v>
      </c>
      <c r="C427" s="7" t="s">
        <v>8</v>
      </c>
      <c r="D427" s="7" t="s">
        <v>426</v>
      </c>
      <c r="E427" s="7">
        <v>497</v>
      </c>
      <c r="F427" s="7" t="s">
        <v>10</v>
      </c>
    </row>
    <row r="428" s="2" customFormat="1" ht="22.5" customHeight="1" spans="1:6">
      <c r="A428" s="7">
        <f>19876</f>
        <v>19876</v>
      </c>
      <c r="B428" s="7" t="s">
        <v>7</v>
      </c>
      <c r="C428" s="7" t="s">
        <v>8</v>
      </c>
      <c r="D428" s="7" t="s">
        <v>427</v>
      </c>
      <c r="E428" s="7">
        <v>420</v>
      </c>
      <c r="F428" s="7" t="s">
        <v>10</v>
      </c>
    </row>
    <row r="429" s="2" customFormat="1" ht="22.5" customHeight="1" spans="1:6">
      <c r="A429" s="7">
        <f>20029</f>
        <v>20029</v>
      </c>
      <c r="B429" s="7" t="s">
        <v>7</v>
      </c>
      <c r="C429" s="7" t="s">
        <v>8</v>
      </c>
      <c r="D429" s="7" t="s">
        <v>428</v>
      </c>
      <c r="E429" s="7">
        <v>692</v>
      </c>
      <c r="F429" s="7" t="s">
        <v>10</v>
      </c>
    </row>
    <row r="430" s="2" customFormat="1" ht="22.5" customHeight="1" spans="1:6">
      <c r="A430" s="7">
        <f>20053</f>
        <v>20053</v>
      </c>
      <c r="B430" s="7" t="s">
        <v>7</v>
      </c>
      <c r="C430" s="7" t="s">
        <v>8</v>
      </c>
      <c r="D430" s="7" t="s">
        <v>429</v>
      </c>
      <c r="E430" s="7">
        <v>1122</v>
      </c>
      <c r="F430" s="7" t="s">
        <v>10</v>
      </c>
    </row>
    <row r="431" s="2" customFormat="1" ht="22.5" customHeight="1" spans="1:6">
      <c r="A431" s="7">
        <f>20096</f>
        <v>20096</v>
      </c>
      <c r="B431" s="7" t="s">
        <v>7</v>
      </c>
      <c r="C431" s="7" t="s">
        <v>8</v>
      </c>
      <c r="D431" s="7" t="s">
        <v>430</v>
      </c>
      <c r="E431" s="7">
        <v>607</v>
      </c>
      <c r="F431" s="7" t="s">
        <v>10</v>
      </c>
    </row>
    <row r="432" s="2" customFormat="1" ht="22.5" customHeight="1" spans="1:6">
      <c r="A432" s="7">
        <f>20128</f>
        <v>20128</v>
      </c>
      <c r="B432" s="7" t="s">
        <v>7</v>
      </c>
      <c r="C432" s="7" t="s">
        <v>8</v>
      </c>
      <c r="D432" s="7" t="s">
        <v>431</v>
      </c>
      <c r="E432" s="7">
        <v>419</v>
      </c>
      <c r="F432" s="7" t="s">
        <v>10</v>
      </c>
    </row>
    <row r="433" s="2" customFormat="1" ht="22.5" customHeight="1" spans="1:6">
      <c r="A433" s="7">
        <f>20177</f>
        <v>20177</v>
      </c>
      <c r="B433" s="7" t="s">
        <v>7</v>
      </c>
      <c r="C433" s="7" t="s">
        <v>8</v>
      </c>
      <c r="D433" s="7" t="s">
        <v>432</v>
      </c>
      <c r="E433" s="7">
        <v>497</v>
      </c>
      <c r="F433" s="7" t="s">
        <v>10</v>
      </c>
    </row>
    <row r="434" s="2" customFormat="1" ht="22.5" customHeight="1" spans="1:6">
      <c r="A434" s="7">
        <f>20240</f>
        <v>20240</v>
      </c>
      <c r="B434" s="7" t="s">
        <v>7</v>
      </c>
      <c r="C434" s="7" t="s">
        <v>8</v>
      </c>
      <c r="D434" s="7" t="s">
        <v>433</v>
      </c>
      <c r="E434" s="7">
        <v>431</v>
      </c>
      <c r="F434" s="7" t="s">
        <v>10</v>
      </c>
    </row>
    <row r="435" s="2" customFormat="1" ht="22.5" customHeight="1" spans="1:6">
      <c r="A435" s="7">
        <f>20262</f>
        <v>20262</v>
      </c>
      <c r="B435" s="7" t="s">
        <v>7</v>
      </c>
      <c r="C435" s="7" t="s">
        <v>8</v>
      </c>
      <c r="D435" s="7" t="s">
        <v>434</v>
      </c>
      <c r="E435" s="7">
        <v>431</v>
      </c>
      <c r="F435" s="7" t="s">
        <v>10</v>
      </c>
    </row>
    <row r="436" s="2" customFormat="1" ht="22.5" customHeight="1" spans="1:6">
      <c r="A436" s="7">
        <f>20423</f>
        <v>20423</v>
      </c>
      <c r="B436" s="7" t="s">
        <v>7</v>
      </c>
      <c r="C436" s="7" t="s">
        <v>8</v>
      </c>
      <c r="D436" s="7" t="s">
        <v>435</v>
      </c>
      <c r="E436" s="7">
        <v>497</v>
      </c>
      <c r="F436" s="7" t="s">
        <v>10</v>
      </c>
    </row>
    <row r="437" s="2" customFormat="1" ht="22.5" customHeight="1" spans="1:6">
      <c r="A437" s="7">
        <f>20457</f>
        <v>20457</v>
      </c>
      <c r="B437" s="7" t="s">
        <v>7</v>
      </c>
      <c r="C437" s="7" t="s">
        <v>8</v>
      </c>
      <c r="D437" s="7" t="s">
        <v>436</v>
      </c>
      <c r="E437" s="7">
        <v>840</v>
      </c>
      <c r="F437" s="7" t="s">
        <v>10</v>
      </c>
    </row>
    <row r="438" s="2" customFormat="1" ht="22.5" customHeight="1" spans="1:6">
      <c r="A438" s="7">
        <f>20463</f>
        <v>20463</v>
      </c>
      <c r="B438" s="7" t="s">
        <v>7</v>
      </c>
      <c r="C438" s="7" t="s">
        <v>8</v>
      </c>
      <c r="D438" s="7" t="s">
        <v>437</v>
      </c>
      <c r="E438" s="7">
        <v>420</v>
      </c>
      <c r="F438" s="7" t="s">
        <v>10</v>
      </c>
    </row>
    <row r="439" s="2" customFormat="1" ht="22.5" customHeight="1" spans="1:6">
      <c r="A439" s="7">
        <f>20485</f>
        <v>20485</v>
      </c>
      <c r="B439" s="7" t="s">
        <v>7</v>
      </c>
      <c r="C439" s="7" t="s">
        <v>8</v>
      </c>
      <c r="D439" s="7" t="s">
        <v>438</v>
      </c>
      <c r="E439" s="7">
        <v>438</v>
      </c>
      <c r="F439" s="7" t="s">
        <v>10</v>
      </c>
    </row>
    <row r="440" s="2" customFormat="1" ht="22.5" customHeight="1" spans="1:6">
      <c r="A440" s="7">
        <f>20529</f>
        <v>20529</v>
      </c>
      <c r="B440" s="7" t="s">
        <v>7</v>
      </c>
      <c r="C440" s="7" t="s">
        <v>8</v>
      </c>
      <c r="D440" s="7" t="s">
        <v>439</v>
      </c>
      <c r="E440" s="7">
        <v>928</v>
      </c>
      <c r="F440" s="7" t="s">
        <v>10</v>
      </c>
    </row>
    <row r="441" s="2" customFormat="1" ht="22.5" customHeight="1" spans="1:6">
      <c r="A441" s="7">
        <f>20580</f>
        <v>20580</v>
      </c>
      <c r="B441" s="7" t="s">
        <v>7</v>
      </c>
      <c r="C441" s="7" t="s">
        <v>8</v>
      </c>
      <c r="D441" s="7" t="s">
        <v>440</v>
      </c>
      <c r="E441" s="7">
        <v>497</v>
      </c>
      <c r="F441" s="7" t="s">
        <v>10</v>
      </c>
    </row>
    <row r="442" s="2" customFormat="1" ht="22.5" customHeight="1" spans="1:6">
      <c r="A442" s="7">
        <f>20595</f>
        <v>20595</v>
      </c>
      <c r="B442" s="7" t="s">
        <v>7</v>
      </c>
      <c r="C442" s="7" t="s">
        <v>8</v>
      </c>
      <c r="D442" s="7" t="s">
        <v>441</v>
      </c>
      <c r="E442" s="7">
        <v>890</v>
      </c>
      <c r="F442" s="7" t="s">
        <v>10</v>
      </c>
    </row>
    <row r="443" s="2" customFormat="1" ht="22.5" customHeight="1" spans="1:6">
      <c r="A443" s="7">
        <f>20606</f>
        <v>20606</v>
      </c>
      <c r="B443" s="7" t="s">
        <v>7</v>
      </c>
      <c r="C443" s="7" t="s">
        <v>8</v>
      </c>
      <c r="D443" s="7" t="s">
        <v>442</v>
      </c>
      <c r="E443" s="7">
        <v>488</v>
      </c>
      <c r="F443" s="7" t="s">
        <v>10</v>
      </c>
    </row>
    <row r="444" s="2" customFormat="1" ht="22.5" customHeight="1" spans="1:6">
      <c r="A444" s="7">
        <f>20608</f>
        <v>20608</v>
      </c>
      <c r="B444" s="7" t="s">
        <v>7</v>
      </c>
      <c r="C444" s="7" t="s">
        <v>8</v>
      </c>
      <c r="D444" s="7" t="s">
        <v>443</v>
      </c>
      <c r="E444" s="7">
        <v>497</v>
      </c>
      <c r="F444" s="7" t="s">
        <v>10</v>
      </c>
    </row>
    <row r="445" s="2" customFormat="1" ht="22.5" customHeight="1" spans="1:6">
      <c r="A445" s="7">
        <f>20682</f>
        <v>20682</v>
      </c>
      <c r="B445" s="7" t="s">
        <v>7</v>
      </c>
      <c r="C445" s="7" t="s">
        <v>8</v>
      </c>
      <c r="D445" s="7" t="s">
        <v>444</v>
      </c>
      <c r="E445" s="7">
        <v>840</v>
      </c>
      <c r="F445" s="7" t="s">
        <v>10</v>
      </c>
    </row>
    <row r="446" s="2" customFormat="1" ht="22.5" customHeight="1" spans="1:6">
      <c r="A446" s="7">
        <f>20708</f>
        <v>20708</v>
      </c>
      <c r="B446" s="7" t="s">
        <v>7</v>
      </c>
      <c r="C446" s="7" t="s">
        <v>8</v>
      </c>
      <c r="D446" s="7" t="s">
        <v>445</v>
      </c>
      <c r="E446" s="7">
        <v>420</v>
      </c>
      <c r="F446" s="7" t="s">
        <v>10</v>
      </c>
    </row>
    <row r="447" s="2" customFormat="1" ht="22.5" customHeight="1" spans="1:6">
      <c r="A447" s="7">
        <f>20735</f>
        <v>20735</v>
      </c>
      <c r="B447" s="7" t="s">
        <v>7</v>
      </c>
      <c r="C447" s="7" t="s">
        <v>8</v>
      </c>
      <c r="D447" s="7" t="s">
        <v>446</v>
      </c>
      <c r="E447" s="7">
        <v>720</v>
      </c>
      <c r="F447" s="7" t="s">
        <v>10</v>
      </c>
    </row>
    <row r="448" s="2" customFormat="1" ht="22.5" customHeight="1" spans="1:6">
      <c r="A448" s="7">
        <f>20773</f>
        <v>20773</v>
      </c>
      <c r="B448" s="7" t="s">
        <v>7</v>
      </c>
      <c r="C448" s="7" t="s">
        <v>8</v>
      </c>
      <c r="D448" s="7" t="s">
        <v>447</v>
      </c>
      <c r="E448" s="7">
        <v>607</v>
      </c>
      <c r="F448" s="7" t="s">
        <v>10</v>
      </c>
    </row>
    <row r="449" s="2" customFormat="1" ht="22.5" customHeight="1" spans="1:6">
      <c r="A449" s="7">
        <f>20842</f>
        <v>20842</v>
      </c>
      <c r="B449" s="7" t="s">
        <v>7</v>
      </c>
      <c r="C449" s="7" t="s">
        <v>8</v>
      </c>
      <c r="D449" s="7" t="s">
        <v>363</v>
      </c>
      <c r="E449" s="7">
        <v>712</v>
      </c>
      <c r="F449" s="7" t="s">
        <v>10</v>
      </c>
    </row>
    <row r="450" s="2" customFormat="1" ht="22.5" customHeight="1" spans="1:6">
      <c r="A450" s="7">
        <f>20886</f>
        <v>20886</v>
      </c>
      <c r="B450" s="7" t="s">
        <v>7</v>
      </c>
      <c r="C450" s="7" t="s">
        <v>8</v>
      </c>
      <c r="D450" s="7" t="s">
        <v>448</v>
      </c>
      <c r="E450" s="7">
        <v>420</v>
      </c>
      <c r="F450" s="7" t="s">
        <v>10</v>
      </c>
    </row>
    <row r="451" s="2" customFormat="1" ht="22.5" customHeight="1" spans="1:6">
      <c r="A451" s="7">
        <f>20896</f>
        <v>20896</v>
      </c>
      <c r="B451" s="7" t="s">
        <v>7</v>
      </c>
      <c r="C451" s="7" t="s">
        <v>8</v>
      </c>
      <c r="D451" s="7" t="s">
        <v>449</v>
      </c>
      <c r="E451" s="7">
        <v>410</v>
      </c>
      <c r="F451" s="7" t="s">
        <v>10</v>
      </c>
    </row>
    <row r="452" s="2" customFormat="1" ht="22.5" customHeight="1" spans="1:6">
      <c r="A452" s="7">
        <f>20914</f>
        <v>20914</v>
      </c>
      <c r="B452" s="7" t="s">
        <v>7</v>
      </c>
      <c r="C452" s="7" t="s">
        <v>8</v>
      </c>
      <c r="D452" s="7" t="s">
        <v>450</v>
      </c>
      <c r="E452" s="7">
        <v>410</v>
      </c>
      <c r="F452" s="7" t="s">
        <v>10</v>
      </c>
    </row>
    <row r="453" s="2" customFormat="1" ht="22.5" customHeight="1" spans="1:6">
      <c r="A453" s="7">
        <f>20930</f>
        <v>20930</v>
      </c>
      <c r="B453" s="7" t="s">
        <v>7</v>
      </c>
      <c r="C453" s="7" t="s">
        <v>8</v>
      </c>
      <c r="D453" s="7" t="s">
        <v>451</v>
      </c>
      <c r="E453" s="7">
        <v>431</v>
      </c>
      <c r="F453" s="7" t="s">
        <v>10</v>
      </c>
    </row>
    <row r="454" s="2" customFormat="1" ht="22.5" customHeight="1" spans="1:6">
      <c r="A454" s="7">
        <f>20953</f>
        <v>20953</v>
      </c>
      <c r="B454" s="7" t="s">
        <v>7</v>
      </c>
      <c r="C454" s="7" t="s">
        <v>8</v>
      </c>
      <c r="D454" s="7" t="s">
        <v>452</v>
      </c>
      <c r="E454" s="7">
        <v>497</v>
      </c>
      <c r="F454" s="7" t="s">
        <v>10</v>
      </c>
    </row>
    <row r="455" s="2" customFormat="1" ht="22.5" customHeight="1" spans="1:6">
      <c r="A455" s="7">
        <f>20969</f>
        <v>20969</v>
      </c>
      <c r="B455" s="7" t="s">
        <v>7</v>
      </c>
      <c r="C455" s="7" t="s">
        <v>8</v>
      </c>
      <c r="D455" s="7" t="s">
        <v>453</v>
      </c>
      <c r="E455" s="7">
        <v>410</v>
      </c>
      <c r="F455" s="7" t="s">
        <v>10</v>
      </c>
    </row>
    <row r="456" s="2" customFormat="1" ht="22.5" customHeight="1" spans="1:6">
      <c r="A456" s="7">
        <f>20984</f>
        <v>20984</v>
      </c>
      <c r="B456" s="7" t="s">
        <v>7</v>
      </c>
      <c r="C456" s="7" t="s">
        <v>8</v>
      </c>
      <c r="D456" s="7" t="s">
        <v>454</v>
      </c>
      <c r="E456" s="7">
        <v>431</v>
      </c>
      <c r="F456" s="7" t="s">
        <v>10</v>
      </c>
    </row>
    <row r="457" s="2" customFormat="1" ht="22.5" customHeight="1" spans="1:6">
      <c r="A457" s="7">
        <f>21041</f>
        <v>21041</v>
      </c>
      <c r="B457" s="7" t="s">
        <v>7</v>
      </c>
      <c r="C457" s="7" t="s">
        <v>8</v>
      </c>
      <c r="D457" s="7" t="s">
        <v>455</v>
      </c>
      <c r="E457" s="7">
        <v>824</v>
      </c>
      <c r="F457" s="7" t="s">
        <v>10</v>
      </c>
    </row>
    <row r="458" s="2" customFormat="1" ht="22.5" customHeight="1" spans="1:6">
      <c r="A458" s="7">
        <f>21073</f>
        <v>21073</v>
      </c>
      <c r="B458" s="7" t="s">
        <v>7</v>
      </c>
      <c r="C458" s="7" t="s">
        <v>8</v>
      </c>
      <c r="D458" s="7" t="s">
        <v>456</v>
      </c>
      <c r="E458" s="7">
        <v>320</v>
      </c>
      <c r="F458" s="7" t="s">
        <v>10</v>
      </c>
    </row>
    <row r="459" s="2" customFormat="1" ht="22.5" customHeight="1" spans="1:6">
      <c r="A459" s="7">
        <f>21105</f>
        <v>21105</v>
      </c>
      <c r="B459" s="7" t="s">
        <v>7</v>
      </c>
      <c r="C459" s="7" t="s">
        <v>8</v>
      </c>
      <c r="D459" s="7" t="s">
        <v>457</v>
      </c>
      <c r="E459" s="7">
        <v>431</v>
      </c>
      <c r="F459" s="7" t="s">
        <v>10</v>
      </c>
    </row>
    <row r="460" s="2" customFormat="1" ht="22.5" customHeight="1" spans="1:6">
      <c r="A460" s="7">
        <f>21161</f>
        <v>21161</v>
      </c>
      <c r="B460" s="7" t="s">
        <v>7</v>
      </c>
      <c r="C460" s="7" t="s">
        <v>8</v>
      </c>
      <c r="D460" s="7" t="s">
        <v>458</v>
      </c>
      <c r="E460" s="7">
        <v>384</v>
      </c>
      <c r="F460" s="7" t="s">
        <v>10</v>
      </c>
    </row>
    <row r="461" s="2" customFormat="1" ht="22.5" customHeight="1" spans="1:6">
      <c r="A461" s="7">
        <f>21203</f>
        <v>21203</v>
      </c>
      <c r="B461" s="7" t="s">
        <v>7</v>
      </c>
      <c r="C461" s="7" t="s">
        <v>8</v>
      </c>
      <c r="D461" s="7" t="s">
        <v>459</v>
      </c>
      <c r="E461" s="7">
        <v>440</v>
      </c>
      <c r="F461" s="7" t="s">
        <v>10</v>
      </c>
    </row>
    <row r="462" s="2" customFormat="1" ht="22.5" customHeight="1" spans="1:6">
      <c r="A462" s="7">
        <f>21322</f>
        <v>21322</v>
      </c>
      <c r="B462" s="7" t="s">
        <v>7</v>
      </c>
      <c r="C462" s="7" t="s">
        <v>8</v>
      </c>
      <c r="D462" s="7" t="s">
        <v>460</v>
      </c>
      <c r="E462" s="7">
        <v>840</v>
      </c>
      <c r="F462" s="7" t="s">
        <v>10</v>
      </c>
    </row>
    <row r="463" s="2" customFormat="1" ht="22.5" customHeight="1" spans="1:6">
      <c r="A463" s="7">
        <f>21567</f>
        <v>21567</v>
      </c>
      <c r="B463" s="7" t="s">
        <v>7</v>
      </c>
      <c r="C463" s="7" t="s">
        <v>8</v>
      </c>
      <c r="D463" s="7" t="s">
        <v>461</v>
      </c>
      <c r="E463" s="7">
        <v>431</v>
      </c>
      <c r="F463" s="7" t="s">
        <v>10</v>
      </c>
    </row>
    <row r="464" s="2" customFormat="1" ht="22.5" customHeight="1" spans="1:6">
      <c r="A464" s="7">
        <f>21584</f>
        <v>21584</v>
      </c>
      <c r="B464" s="7" t="s">
        <v>7</v>
      </c>
      <c r="C464" s="7" t="s">
        <v>8</v>
      </c>
      <c r="D464" s="7" t="s">
        <v>462</v>
      </c>
      <c r="E464" s="7">
        <v>420</v>
      </c>
      <c r="F464" s="7" t="s">
        <v>10</v>
      </c>
    </row>
    <row r="465" s="2" customFormat="1" ht="22.5" customHeight="1" spans="1:6">
      <c r="A465" s="7">
        <f>21609</f>
        <v>21609</v>
      </c>
      <c r="B465" s="7" t="s">
        <v>7</v>
      </c>
      <c r="C465" s="7" t="s">
        <v>8</v>
      </c>
      <c r="D465" s="7" t="s">
        <v>463</v>
      </c>
      <c r="E465" s="7">
        <v>420</v>
      </c>
      <c r="F465" s="7" t="s">
        <v>10</v>
      </c>
    </row>
    <row r="466" s="2" customFormat="1" ht="22.5" customHeight="1" spans="1:6">
      <c r="A466" s="7">
        <f>21669</f>
        <v>21669</v>
      </c>
      <c r="B466" s="7" t="s">
        <v>7</v>
      </c>
      <c r="C466" s="7" t="s">
        <v>8</v>
      </c>
      <c r="D466" s="7" t="s">
        <v>464</v>
      </c>
      <c r="E466" s="7">
        <v>497</v>
      </c>
      <c r="F466" s="7" t="s">
        <v>10</v>
      </c>
    </row>
    <row r="467" s="2" customFormat="1" ht="22.5" customHeight="1" spans="1:6">
      <c r="A467" s="7">
        <f>21675</f>
        <v>21675</v>
      </c>
      <c r="B467" s="7" t="s">
        <v>7</v>
      </c>
      <c r="C467" s="7" t="s">
        <v>8</v>
      </c>
      <c r="D467" s="7" t="s">
        <v>465</v>
      </c>
      <c r="E467" s="7">
        <v>1330</v>
      </c>
      <c r="F467" s="7" t="s">
        <v>10</v>
      </c>
    </row>
    <row r="468" s="2" customFormat="1" ht="22.5" customHeight="1" spans="1:6">
      <c r="A468" s="7">
        <f>21700</f>
        <v>21700</v>
      </c>
      <c r="B468" s="7" t="s">
        <v>7</v>
      </c>
      <c r="C468" s="7" t="s">
        <v>8</v>
      </c>
      <c r="D468" s="7" t="s">
        <v>466</v>
      </c>
      <c r="E468" s="7">
        <v>517</v>
      </c>
      <c r="F468" s="7" t="s">
        <v>10</v>
      </c>
    </row>
    <row r="469" s="2" customFormat="1" ht="22.5" customHeight="1" spans="1:6">
      <c r="A469" s="7">
        <f>21705</f>
        <v>21705</v>
      </c>
      <c r="B469" s="7" t="s">
        <v>7</v>
      </c>
      <c r="C469" s="7" t="s">
        <v>8</v>
      </c>
      <c r="D469" s="7" t="s">
        <v>467</v>
      </c>
      <c r="E469" s="7">
        <v>497</v>
      </c>
      <c r="F469" s="7" t="s">
        <v>10</v>
      </c>
    </row>
    <row r="470" s="2" customFormat="1" ht="22.5" customHeight="1" spans="1:6">
      <c r="A470" s="7">
        <f>21728</f>
        <v>21728</v>
      </c>
      <c r="B470" s="7" t="s">
        <v>7</v>
      </c>
      <c r="C470" s="7" t="s">
        <v>8</v>
      </c>
      <c r="D470" s="7" t="s">
        <v>468</v>
      </c>
      <c r="E470" s="7">
        <v>488</v>
      </c>
      <c r="F470" s="7" t="s">
        <v>10</v>
      </c>
    </row>
    <row r="471" s="2" customFormat="1" ht="22.5" customHeight="1" spans="1:6">
      <c r="A471" s="7">
        <f>21824</f>
        <v>21824</v>
      </c>
      <c r="B471" s="7" t="s">
        <v>7</v>
      </c>
      <c r="C471" s="7" t="s">
        <v>8</v>
      </c>
      <c r="D471" s="7" t="s">
        <v>469</v>
      </c>
      <c r="E471" s="7">
        <v>960</v>
      </c>
      <c r="F471" s="7" t="s">
        <v>10</v>
      </c>
    </row>
    <row r="472" s="2" customFormat="1" ht="22.5" customHeight="1" spans="1:6">
      <c r="A472" s="7">
        <f>21989</f>
        <v>21989</v>
      </c>
      <c r="B472" s="7" t="s">
        <v>7</v>
      </c>
      <c r="C472" s="7" t="s">
        <v>8</v>
      </c>
      <c r="D472" s="7" t="s">
        <v>470</v>
      </c>
      <c r="E472" s="7">
        <v>401</v>
      </c>
      <c r="F472" s="7" t="s">
        <v>10</v>
      </c>
    </row>
    <row r="473" s="2" customFormat="1" ht="22.5" customHeight="1" spans="1:6">
      <c r="A473" s="7">
        <f>22059</f>
        <v>22059</v>
      </c>
      <c r="B473" s="7" t="s">
        <v>7</v>
      </c>
      <c r="C473" s="7" t="s">
        <v>8</v>
      </c>
      <c r="D473" s="7" t="s">
        <v>471</v>
      </c>
      <c r="E473" s="7">
        <v>468</v>
      </c>
      <c r="F473" s="7" t="s">
        <v>10</v>
      </c>
    </row>
    <row r="474" s="2" customFormat="1" ht="22.5" customHeight="1" spans="1:6">
      <c r="A474" s="7">
        <f>22069</f>
        <v>22069</v>
      </c>
      <c r="B474" s="7" t="s">
        <v>7</v>
      </c>
      <c r="C474" s="7" t="s">
        <v>8</v>
      </c>
      <c r="D474" s="7" t="s">
        <v>472</v>
      </c>
      <c r="E474" s="7">
        <v>488</v>
      </c>
      <c r="F474" s="7" t="s">
        <v>10</v>
      </c>
    </row>
    <row r="475" s="2" customFormat="1" ht="22.5" customHeight="1" spans="1:6">
      <c r="A475" s="7">
        <f>22122</f>
        <v>22122</v>
      </c>
      <c r="B475" s="7" t="s">
        <v>7</v>
      </c>
      <c r="C475" s="7" t="s">
        <v>8</v>
      </c>
      <c r="D475" s="7" t="s">
        <v>473</v>
      </c>
      <c r="E475" s="7">
        <v>410</v>
      </c>
      <c r="F475" s="7" t="s">
        <v>10</v>
      </c>
    </row>
    <row r="476" s="2" customFormat="1" ht="22.5" customHeight="1" spans="1:6">
      <c r="A476" s="7">
        <f>22177</f>
        <v>22177</v>
      </c>
      <c r="B476" s="7" t="s">
        <v>7</v>
      </c>
      <c r="C476" s="7" t="s">
        <v>8</v>
      </c>
      <c r="D476" s="7" t="s">
        <v>474</v>
      </c>
      <c r="E476" s="7">
        <v>410</v>
      </c>
      <c r="F476" s="7" t="s">
        <v>10</v>
      </c>
    </row>
    <row r="477" s="2" customFormat="1" ht="22.5" customHeight="1" spans="1:6">
      <c r="A477" s="7">
        <f>22243</f>
        <v>22243</v>
      </c>
      <c r="B477" s="7" t="s">
        <v>7</v>
      </c>
      <c r="C477" s="7" t="s">
        <v>8</v>
      </c>
      <c r="D477" s="7" t="s">
        <v>73</v>
      </c>
      <c r="E477" s="7">
        <v>431</v>
      </c>
      <c r="F477" s="7" t="s">
        <v>10</v>
      </c>
    </row>
    <row r="478" s="2" customFormat="1" ht="22.5" customHeight="1" spans="1:6">
      <c r="A478" s="7">
        <f>22322</f>
        <v>22322</v>
      </c>
      <c r="B478" s="7" t="s">
        <v>7</v>
      </c>
      <c r="C478" s="7" t="s">
        <v>8</v>
      </c>
      <c r="D478" s="7" t="s">
        <v>475</v>
      </c>
      <c r="E478" s="7">
        <v>420</v>
      </c>
      <c r="F478" s="7" t="s">
        <v>10</v>
      </c>
    </row>
    <row r="479" s="2" customFormat="1" ht="22.5" customHeight="1" spans="1:6">
      <c r="A479" s="7">
        <f>22346</f>
        <v>22346</v>
      </c>
      <c r="B479" s="7" t="s">
        <v>7</v>
      </c>
      <c r="C479" s="7" t="s">
        <v>8</v>
      </c>
      <c r="D479" s="7" t="s">
        <v>476</v>
      </c>
      <c r="E479" s="7">
        <v>410</v>
      </c>
      <c r="F479" s="7" t="s">
        <v>10</v>
      </c>
    </row>
    <row r="480" s="2" customFormat="1" ht="22.5" customHeight="1" spans="1:6">
      <c r="A480" s="7">
        <f>22369</f>
        <v>22369</v>
      </c>
      <c r="B480" s="7" t="s">
        <v>7</v>
      </c>
      <c r="C480" s="7" t="s">
        <v>8</v>
      </c>
      <c r="D480" s="7" t="s">
        <v>477</v>
      </c>
      <c r="E480" s="7">
        <v>431</v>
      </c>
      <c r="F480" s="7" t="s">
        <v>10</v>
      </c>
    </row>
    <row r="481" s="2" customFormat="1" ht="22.5" customHeight="1" spans="1:6">
      <c r="A481" s="7">
        <f>22468</f>
        <v>22468</v>
      </c>
      <c r="B481" s="7" t="s">
        <v>7</v>
      </c>
      <c r="C481" s="7" t="s">
        <v>8</v>
      </c>
      <c r="D481" s="7" t="s">
        <v>478</v>
      </c>
      <c r="E481" s="7">
        <v>488</v>
      </c>
      <c r="F481" s="7" t="s">
        <v>10</v>
      </c>
    </row>
    <row r="482" s="2" customFormat="1" ht="22.5" customHeight="1" spans="1:6">
      <c r="A482" s="7">
        <f>22470</f>
        <v>22470</v>
      </c>
      <c r="B482" s="7" t="s">
        <v>7</v>
      </c>
      <c r="C482" s="7" t="s">
        <v>8</v>
      </c>
      <c r="D482" s="7" t="s">
        <v>479</v>
      </c>
      <c r="E482" s="7">
        <v>824</v>
      </c>
      <c r="F482" s="7" t="s">
        <v>10</v>
      </c>
    </row>
    <row r="483" s="2" customFormat="1" ht="22.5" customHeight="1" spans="1:6">
      <c r="A483" s="7">
        <f>22493</f>
        <v>22493</v>
      </c>
      <c r="B483" s="7" t="s">
        <v>7</v>
      </c>
      <c r="C483" s="7" t="s">
        <v>8</v>
      </c>
      <c r="D483" s="7" t="s">
        <v>480</v>
      </c>
      <c r="E483" s="7">
        <v>786</v>
      </c>
      <c r="F483" s="7" t="s">
        <v>10</v>
      </c>
    </row>
    <row r="484" s="2" customFormat="1" ht="22.5" customHeight="1" spans="1:6">
      <c r="A484" s="7">
        <f>22531</f>
        <v>22531</v>
      </c>
      <c r="B484" s="7" t="s">
        <v>7</v>
      </c>
      <c r="C484" s="7" t="s">
        <v>8</v>
      </c>
      <c r="D484" s="7" t="s">
        <v>481</v>
      </c>
      <c r="E484" s="7">
        <v>907</v>
      </c>
      <c r="F484" s="7" t="s">
        <v>10</v>
      </c>
    </row>
    <row r="485" s="2" customFormat="1" ht="22.5" customHeight="1" spans="1:6">
      <c r="A485" s="7">
        <f>22549</f>
        <v>22549</v>
      </c>
      <c r="B485" s="7" t="s">
        <v>7</v>
      </c>
      <c r="C485" s="7" t="s">
        <v>8</v>
      </c>
      <c r="D485" s="7" t="s">
        <v>482</v>
      </c>
      <c r="E485" s="7">
        <v>410</v>
      </c>
      <c r="F485" s="7" t="s">
        <v>10</v>
      </c>
    </row>
    <row r="486" s="2" customFormat="1" ht="22.5" customHeight="1" spans="1:6">
      <c r="A486" s="7">
        <f>22581</f>
        <v>22581</v>
      </c>
      <c r="B486" s="7" t="s">
        <v>7</v>
      </c>
      <c r="C486" s="7" t="s">
        <v>8</v>
      </c>
      <c r="D486" s="7" t="s">
        <v>21</v>
      </c>
      <c r="E486" s="7">
        <v>294</v>
      </c>
      <c r="F486" s="7" t="s">
        <v>10</v>
      </c>
    </row>
    <row r="487" s="2" customFormat="1" ht="22.5" customHeight="1" spans="1:6">
      <c r="A487" s="7">
        <f>22650</f>
        <v>22650</v>
      </c>
      <c r="B487" s="7" t="s">
        <v>7</v>
      </c>
      <c r="C487" s="7" t="s">
        <v>8</v>
      </c>
      <c r="D487" s="7" t="s">
        <v>483</v>
      </c>
      <c r="E487" s="7">
        <v>410</v>
      </c>
      <c r="F487" s="7" t="s">
        <v>10</v>
      </c>
    </row>
    <row r="488" s="2" customFormat="1" ht="22.5" customHeight="1" spans="1:6">
      <c r="A488" s="7">
        <f>22654</f>
        <v>22654</v>
      </c>
      <c r="B488" s="7" t="s">
        <v>7</v>
      </c>
      <c r="C488" s="7" t="s">
        <v>8</v>
      </c>
      <c r="D488" s="7" t="s">
        <v>484</v>
      </c>
      <c r="E488" s="7">
        <v>824</v>
      </c>
      <c r="F488" s="7" t="s">
        <v>10</v>
      </c>
    </row>
    <row r="489" s="2" customFormat="1" ht="22.5" customHeight="1" spans="1:6">
      <c r="A489" s="7">
        <f>22659</f>
        <v>22659</v>
      </c>
      <c r="B489" s="7" t="s">
        <v>7</v>
      </c>
      <c r="C489" s="7" t="s">
        <v>8</v>
      </c>
      <c r="D489" s="7" t="s">
        <v>485</v>
      </c>
      <c r="E489" s="7">
        <v>401</v>
      </c>
      <c r="F489" s="7" t="s">
        <v>10</v>
      </c>
    </row>
    <row r="490" s="2" customFormat="1" ht="22.5" customHeight="1" spans="1:6">
      <c r="A490" s="7">
        <f>22831</f>
        <v>22831</v>
      </c>
      <c r="B490" s="7" t="s">
        <v>7</v>
      </c>
      <c r="C490" s="7" t="s">
        <v>8</v>
      </c>
      <c r="D490" s="7" t="s">
        <v>486</v>
      </c>
      <c r="E490" s="7">
        <v>431</v>
      </c>
      <c r="F490" s="7" t="s">
        <v>10</v>
      </c>
    </row>
    <row r="491" s="2" customFormat="1" ht="22.5" customHeight="1" spans="1:6">
      <c r="A491" s="7">
        <f>22866</f>
        <v>22866</v>
      </c>
      <c r="B491" s="7" t="s">
        <v>7</v>
      </c>
      <c r="C491" s="7" t="s">
        <v>8</v>
      </c>
      <c r="D491" s="7" t="s">
        <v>487</v>
      </c>
      <c r="E491" s="7">
        <v>339</v>
      </c>
      <c r="F491" s="7" t="s">
        <v>10</v>
      </c>
    </row>
    <row r="492" s="2" customFormat="1" ht="22.5" customHeight="1" spans="1:6">
      <c r="A492" s="7">
        <f>22910</f>
        <v>22910</v>
      </c>
      <c r="B492" s="7" t="s">
        <v>7</v>
      </c>
      <c r="C492" s="7" t="s">
        <v>8</v>
      </c>
      <c r="D492" s="7" t="s">
        <v>488</v>
      </c>
      <c r="E492" s="7">
        <v>840</v>
      </c>
      <c r="F492" s="7" t="s">
        <v>10</v>
      </c>
    </row>
    <row r="493" s="2" customFormat="1" ht="22.5" customHeight="1" spans="1:6">
      <c r="A493" s="7">
        <f>22932</f>
        <v>22932</v>
      </c>
      <c r="B493" s="7" t="s">
        <v>7</v>
      </c>
      <c r="C493" s="7" t="s">
        <v>8</v>
      </c>
      <c r="D493" s="7" t="s">
        <v>489</v>
      </c>
      <c r="E493" s="7">
        <v>431</v>
      </c>
      <c r="F493" s="7" t="s">
        <v>10</v>
      </c>
    </row>
    <row r="494" s="2" customFormat="1" ht="22.5" customHeight="1" spans="1:6">
      <c r="A494" s="7">
        <f>23026</f>
        <v>23026</v>
      </c>
      <c r="B494" s="7" t="s">
        <v>7</v>
      </c>
      <c r="C494" s="7" t="s">
        <v>8</v>
      </c>
      <c r="D494" s="7" t="s">
        <v>490</v>
      </c>
      <c r="E494" s="7">
        <v>431</v>
      </c>
      <c r="F494" s="7" t="s">
        <v>10</v>
      </c>
    </row>
    <row r="495" s="2" customFormat="1" ht="22.5" customHeight="1" spans="1:6">
      <c r="A495" s="7">
        <f>23029</f>
        <v>23029</v>
      </c>
      <c r="B495" s="7" t="s">
        <v>7</v>
      </c>
      <c r="C495" s="7" t="s">
        <v>8</v>
      </c>
      <c r="D495" s="7" t="s">
        <v>491</v>
      </c>
      <c r="E495" s="7">
        <v>431</v>
      </c>
      <c r="F495" s="7" t="s">
        <v>10</v>
      </c>
    </row>
    <row r="496" s="2" customFormat="1" ht="22.5" customHeight="1" spans="1:6">
      <c r="A496" s="7">
        <f>23032</f>
        <v>23032</v>
      </c>
      <c r="B496" s="7" t="s">
        <v>7</v>
      </c>
      <c r="C496" s="7" t="s">
        <v>8</v>
      </c>
      <c r="D496" s="7" t="s">
        <v>492</v>
      </c>
      <c r="E496" s="7">
        <v>410</v>
      </c>
      <c r="F496" s="7" t="s">
        <v>10</v>
      </c>
    </row>
    <row r="497" s="2" customFormat="1" ht="22.5" customHeight="1" spans="1:6">
      <c r="A497" s="7">
        <f>23148</f>
        <v>23148</v>
      </c>
      <c r="B497" s="7" t="s">
        <v>7</v>
      </c>
      <c r="C497" s="7" t="s">
        <v>8</v>
      </c>
      <c r="D497" s="7" t="s">
        <v>493</v>
      </c>
      <c r="E497" s="7">
        <v>497</v>
      </c>
      <c r="F497" s="7" t="s">
        <v>10</v>
      </c>
    </row>
    <row r="498" s="2" customFormat="1" ht="22.5" customHeight="1" spans="1:6">
      <c r="A498" s="7">
        <f>23161</f>
        <v>23161</v>
      </c>
      <c r="B498" s="7" t="s">
        <v>7</v>
      </c>
      <c r="C498" s="7" t="s">
        <v>8</v>
      </c>
      <c r="D498" s="7" t="s">
        <v>494</v>
      </c>
      <c r="E498" s="7">
        <v>497</v>
      </c>
      <c r="F498" s="7" t="s">
        <v>10</v>
      </c>
    </row>
    <row r="499" s="2" customFormat="1" ht="22.5" customHeight="1" spans="1:6">
      <c r="A499" s="7">
        <f>23203</f>
        <v>23203</v>
      </c>
      <c r="B499" s="7" t="s">
        <v>7</v>
      </c>
      <c r="C499" s="7" t="s">
        <v>8</v>
      </c>
      <c r="D499" s="7" t="s">
        <v>495</v>
      </c>
      <c r="E499" s="7">
        <v>708</v>
      </c>
      <c r="F499" s="7" t="s">
        <v>10</v>
      </c>
    </row>
    <row r="500" s="2" customFormat="1" ht="22.5" customHeight="1" spans="1:6">
      <c r="A500" s="7">
        <f>23271</f>
        <v>23271</v>
      </c>
      <c r="B500" s="7" t="s">
        <v>7</v>
      </c>
      <c r="C500" s="7" t="s">
        <v>8</v>
      </c>
      <c r="D500" s="7" t="s">
        <v>496</v>
      </c>
      <c r="E500" s="7">
        <v>840</v>
      </c>
      <c r="F500" s="7" t="s">
        <v>10</v>
      </c>
    </row>
    <row r="501" s="2" customFormat="1" ht="22.5" customHeight="1" spans="1:6">
      <c r="A501" s="7">
        <f>23407</f>
        <v>23407</v>
      </c>
      <c r="B501" s="7" t="s">
        <v>7</v>
      </c>
      <c r="C501" s="7" t="s">
        <v>8</v>
      </c>
      <c r="D501" s="7" t="s">
        <v>497</v>
      </c>
      <c r="E501" s="7">
        <v>443</v>
      </c>
      <c r="F501" s="7" t="s">
        <v>10</v>
      </c>
    </row>
    <row r="502" s="2" customFormat="1" ht="22.5" customHeight="1" spans="1:6">
      <c r="A502" s="7">
        <f>23437</f>
        <v>23437</v>
      </c>
      <c r="B502" s="7" t="s">
        <v>7</v>
      </c>
      <c r="C502" s="7" t="s">
        <v>8</v>
      </c>
      <c r="D502" s="7" t="s">
        <v>498</v>
      </c>
      <c r="E502" s="7">
        <v>451</v>
      </c>
      <c r="F502" s="7" t="s">
        <v>10</v>
      </c>
    </row>
    <row r="503" s="2" customFormat="1" ht="22.5" customHeight="1" spans="1:6">
      <c r="A503" s="7">
        <f>23525</f>
        <v>23525</v>
      </c>
      <c r="B503" s="7" t="s">
        <v>7</v>
      </c>
      <c r="C503" s="7" t="s">
        <v>8</v>
      </c>
      <c r="D503" s="7" t="s">
        <v>499</v>
      </c>
      <c r="E503" s="7">
        <v>419</v>
      </c>
      <c r="F503" s="7" t="s">
        <v>10</v>
      </c>
    </row>
    <row r="504" s="2" customFormat="1" ht="22.5" customHeight="1" spans="1:6">
      <c r="A504" s="7">
        <f>23530</f>
        <v>23530</v>
      </c>
      <c r="B504" s="7" t="s">
        <v>7</v>
      </c>
      <c r="C504" s="7" t="s">
        <v>8</v>
      </c>
      <c r="D504" s="7" t="s">
        <v>500</v>
      </c>
      <c r="E504" s="7">
        <v>431</v>
      </c>
      <c r="F504" s="7" t="s">
        <v>10</v>
      </c>
    </row>
    <row r="505" s="2" customFormat="1" ht="22.5" customHeight="1" spans="1:6">
      <c r="A505" s="7">
        <f>23579</f>
        <v>23579</v>
      </c>
      <c r="B505" s="7" t="s">
        <v>7</v>
      </c>
      <c r="C505" s="7" t="s">
        <v>8</v>
      </c>
      <c r="D505" s="7" t="s">
        <v>501</v>
      </c>
      <c r="E505" s="7">
        <v>488</v>
      </c>
      <c r="F505" s="7" t="s">
        <v>10</v>
      </c>
    </row>
    <row r="506" s="2" customFormat="1" ht="22.5" customHeight="1" spans="1:6">
      <c r="A506" s="7">
        <f>23690</f>
        <v>23690</v>
      </c>
      <c r="B506" s="7" t="s">
        <v>7</v>
      </c>
      <c r="C506" s="7" t="s">
        <v>8</v>
      </c>
      <c r="D506" s="7" t="s">
        <v>502</v>
      </c>
      <c r="E506" s="7">
        <v>371</v>
      </c>
      <c r="F506" s="7" t="s">
        <v>10</v>
      </c>
    </row>
    <row r="507" s="2" customFormat="1" ht="22.5" customHeight="1" spans="1:6">
      <c r="A507" s="7">
        <f>23843</f>
        <v>23843</v>
      </c>
      <c r="B507" s="7" t="s">
        <v>7</v>
      </c>
      <c r="C507" s="7" t="s">
        <v>8</v>
      </c>
      <c r="D507" s="7" t="s">
        <v>503</v>
      </c>
      <c r="E507" s="7">
        <v>862</v>
      </c>
      <c r="F507" s="7" t="s">
        <v>10</v>
      </c>
    </row>
    <row r="508" s="2" customFormat="1" ht="22.5" customHeight="1" spans="1:6">
      <c r="A508" s="7">
        <f>23896</f>
        <v>23896</v>
      </c>
      <c r="B508" s="7" t="s">
        <v>7</v>
      </c>
      <c r="C508" s="7" t="s">
        <v>8</v>
      </c>
      <c r="D508" s="7" t="s">
        <v>504</v>
      </c>
      <c r="E508" s="7">
        <v>354</v>
      </c>
      <c r="F508" s="7" t="s">
        <v>10</v>
      </c>
    </row>
    <row r="509" s="2" customFormat="1" ht="22.5" customHeight="1" spans="1:6">
      <c r="A509" s="7">
        <f>24047</f>
        <v>24047</v>
      </c>
      <c r="B509" s="7" t="s">
        <v>7</v>
      </c>
      <c r="C509" s="7" t="s">
        <v>8</v>
      </c>
      <c r="D509" s="7" t="s">
        <v>288</v>
      </c>
      <c r="E509" s="7">
        <v>644</v>
      </c>
      <c r="F509" s="7" t="s">
        <v>10</v>
      </c>
    </row>
    <row r="510" s="2" customFormat="1" ht="22.5" customHeight="1" spans="1:6">
      <c r="A510" s="7">
        <f>24072</f>
        <v>24072</v>
      </c>
      <c r="B510" s="7" t="s">
        <v>7</v>
      </c>
      <c r="C510" s="7" t="s">
        <v>8</v>
      </c>
      <c r="D510" s="7" t="s">
        <v>505</v>
      </c>
      <c r="E510" s="7">
        <v>420</v>
      </c>
      <c r="F510" s="7" t="s">
        <v>10</v>
      </c>
    </row>
    <row r="511" s="2" customFormat="1" ht="22.5" customHeight="1" spans="1:6">
      <c r="A511" s="7">
        <f>24099</f>
        <v>24099</v>
      </c>
      <c r="B511" s="7" t="s">
        <v>7</v>
      </c>
      <c r="C511" s="7" t="s">
        <v>8</v>
      </c>
      <c r="D511" s="7" t="s">
        <v>506</v>
      </c>
      <c r="E511" s="7">
        <v>889</v>
      </c>
      <c r="F511" s="7" t="s">
        <v>10</v>
      </c>
    </row>
    <row r="512" s="2" customFormat="1" ht="22.5" customHeight="1" spans="1:6">
      <c r="A512" s="7">
        <f>24168</f>
        <v>24168</v>
      </c>
      <c r="B512" s="7" t="s">
        <v>7</v>
      </c>
      <c r="C512" s="7" t="s">
        <v>8</v>
      </c>
      <c r="D512" s="7" t="s">
        <v>507</v>
      </c>
      <c r="E512" s="7">
        <v>358</v>
      </c>
      <c r="F512" s="7" t="s">
        <v>10</v>
      </c>
    </row>
    <row r="513" s="2" customFormat="1" ht="22.5" customHeight="1" spans="1:6">
      <c r="A513" s="7">
        <f>24228</f>
        <v>24228</v>
      </c>
      <c r="B513" s="7" t="s">
        <v>7</v>
      </c>
      <c r="C513" s="7" t="s">
        <v>8</v>
      </c>
      <c r="D513" s="7" t="s">
        <v>508</v>
      </c>
      <c r="E513" s="7">
        <v>384</v>
      </c>
      <c r="F513" s="7" t="s">
        <v>10</v>
      </c>
    </row>
    <row r="514" s="2" customFormat="1" ht="22.5" customHeight="1" spans="1:6">
      <c r="A514" s="7">
        <f>24423</f>
        <v>24423</v>
      </c>
      <c r="B514" s="7" t="s">
        <v>7</v>
      </c>
      <c r="C514" s="7" t="s">
        <v>8</v>
      </c>
      <c r="D514" s="7" t="s">
        <v>509</v>
      </c>
      <c r="E514" s="7">
        <v>517</v>
      </c>
      <c r="F514" s="7" t="s">
        <v>10</v>
      </c>
    </row>
    <row r="515" s="2" customFormat="1" ht="22.5" customHeight="1" spans="1:6">
      <c r="A515" s="7">
        <f>24435</f>
        <v>24435</v>
      </c>
      <c r="B515" s="7" t="s">
        <v>7</v>
      </c>
      <c r="C515" s="7" t="s">
        <v>8</v>
      </c>
      <c r="D515" s="7" t="s">
        <v>510</v>
      </c>
      <c r="E515" s="7">
        <v>742</v>
      </c>
      <c r="F515" s="7" t="s">
        <v>10</v>
      </c>
    </row>
    <row r="516" s="2" customFormat="1" ht="22.5" customHeight="1" spans="1:6">
      <c r="A516" s="7">
        <f>24438</f>
        <v>24438</v>
      </c>
      <c r="B516" s="7" t="s">
        <v>7</v>
      </c>
      <c r="C516" s="7" t="s">
        <v>8</v>
      </c>
      <c r="D516" s="7" t="s">
        <v>511</v>
      </c>
      <c r="E516" s="7">
        <v>824</v>
      </c>
      <c r="F516" s="7" t="s">
        <v>10</v>
      </c>
    </row>
    <row r="517" s="2" customFormat="1" ht="22.5" customHeight="1" spans="1:6">
      <c r="A517" s="7">
        <f>24469</f>
        <v>24469</v>
      </c>
      <c r="B517" s="7" t="s">
        <v>7</v>
      </c>
      <c r="C517" s="7" t="s">
        <v>8</v>
      </c>
      <c r="D517" s="7" t="s">
        <v>512</v>
      </c>
      <c r="E517" s="7">
        <v>431</v>
      </c>
      <c r="F517" s="7" t="s">
        <v>10</v>
      </c>
    </row>
    <row r="518" s="2" customFormat="1" ht="22.5" customHeight="1" spans="1:6">
      <c r="A518" s="7">
        <f>24508</f>
        <v>24508</v>
      </c>
      <c r="B518" s="7" t="s">
        <v>7</v>
      </c>
      <c r="C518" s="7" t="s">
        <v>8</v>
      </c>
      <c r="D518" s="7" t="s">
        <v>513</v>
      </c>
      <c r="E518" s="7">
        <v>889</v>
      </c>
      <c r="F518" s="7" t="s">
        <v>10</v>
      </c>
    </row>
    <row r="519" s="2" customFormat="1" ht="22.5" customHeight="1" spans="1:6">
      <c r="A519" s="7">
        <f>24513</f>
        <v>24513</v>
      </c>
      <c r="B519" s="7" t="s">
        <v>7</v>
      </c>
      <c r="C519" s="7" t="s">
        <v>8</v>
      </c>
      <c r="D519" s="7" t="s">
        <v>514</v>
      </c>
      <c r="E519" s="7">
        <v>824</v>
      </c>
      <c r="F519" s="7" t="s">
        <v>10</v>
      </c>
    </row>
    <row r="520" s="2" customFormat="1" ht="22.5" customHeight="1" spans="1:6">
      <c r="A520" s="7">
        <f>24518</f>
        <v>24518</v>
      </c>
      <c r="B520" s="7" t="s">
        <v>7</v>
      </c>
      <c r="C520" s="7" t="s">
        <v>8</v>
      </c>
      <c r="D520" s="7" t="s">
        <v>515</v>
      </c>
      <c r="E520" s="7">
        <v>447</v>
      </c>
      <c r="F520" s="7" t="s">
        <v>10</v>
      </c>
    </row>
    <row r="521" s="2" customFormat="1" ht="22.5" customHeight="1" spans="1:6">
      <c r="A521" s="7">
        <f>24551</f>
        <v>24551</v>
      </c>
      <c r="B521" s="7" t="s">
        <v>7</v>
      </c>
      <c r="C521" s="7" t="s">
        <v>8</v>
      </c>
      <c r="D521" s="7" t="s">
        <v>516</v>
      </c>
      <c r="E521" s="7">
        <v>497</v>
      </c>
      <c r="F521" s="7" t="s">
        <v>10</v>
      </c>
    </row>
    <row r="522" s="2" customFormat="1" ht="22.5" customHeight="1" spans="1:6">
      <c r="A522" s="7">
        <f>24568</f>
        <v>24568</v>
      </c>
      <c r="B522" s="7" t="s">
        <v>7</v>
      </c>
      <c r="C522" s="7" t="s">
        <v>8</v>
      </c>
      <c r="D522" s="7" t="s">
        <v>517</v>
      </c>
      <c r="E522" s="7">
        <v>431</v>
      </c>
      <c r="F522" s="7" t="s">
        <v>10</v>
      </c>
    </row>
    <row r="523" s="2" customFormat="1" ht="22.5" customHeight="1" spans="1:6">
      <c r="A523" s="7">
        <f>24597</f>
        <v>24597</v>
      </c>
      <c r="B523" s="7" t="s">
        <v>7</v>
      </c>
      <c r="C523" s="7" t="s">
        <v>8</v>
      </c>
      <c r="D523" s="7" t="s">
        <v>518</v>
      </c>
      <c r="E523" s="7">
        <v>468</v>
      </c>
      <c r="F523" s="7" t="s">
        <v>10</v>
      </c>
    </row>
    <row r="524" s="2" customFormat="1" ht="22.5" customHeight="1" spans="1:6">
      <c r="A524" s="7">
        <f>24613</f>
        <v>24613</v>
      </c>
      <c r="B524" s="7" t="s">
        <v>7</v>
      </c>
      <c r="C524" s="7" t="s">
        <v>8</v>
      </c>
      <c r="D524" s="7" t="s">
        <v>519</v>
      </c>
      <c r="E524" s="7">
        <v>420</v>
      </c>
      <c r="F524" s="7" t="s">
        <v>10</v>
      </c>
    </row>
    <row r="525" s="2" customFormat="1" ht="22.5" customHeight="1" spans="1:6">
      <c r="A525" s="7">
        <f>24617</f>
        <v>24617</v>
      </c>
      <c r="B525" s="7" t="s">
        <v>7</v>
      </c>
      <c r="C525" s="7" t="s">
        <v>8</v>
      </c>
      <c r="D525" s="7" t="s">
        <v>520</v>
      </c>
      <c r="E525" s="7">
        <v>420</v>
      </c>
      <c r="F525" s="7" t="s">
        <v>10</v>
      </c>
    </row>
    <row r="526" s="2" customFormat="1" ht="22.5" customHeight="1" spans="1:6">
      <c r="A526" s="7">
        <f>24620</f>
        <v>24620</v>
      </c>
      <c r="B526" s="7" t="s">
        <v>7</v>
      </c>
      <c r="C526" s="7" t="s">
        <v>8</v>
      </c>
      <c r="D526" s="7" t="s">
        <v>521</v>
      </c>
      <c r="E526" s="7">
        <v>497</v>
      </c>
      <c r="F526" s="7" t="s">
        <v>10</v>
      </c>
    </row>
    <row r="527" s="2" customFormat="1" ht="22.5" customHeight="1" spans="1:6">
      <c r="A527" s="7">
        <f>24628</f>
        <v>24628</v>
      </c>
      <c r="B527" s="7" t="s">
        <v>7</v>
      </c>
      <c r="C527" s="7" t="s">
        <v>8</v>
      </c>
      <c r="D527" s="7" t="s">
        <v>522</v>
      </c>
      <c r="E527" s="7">
        <v>776</v>
      </c>
      <c r="F527" s="7" t="s">
        <v>10</v>
      </c>
    </row>
    <row r="528" s="2" customFormat="1" ht="22.5" customHeight="1" spans="1:6">
      <c r="A528" s="7">
        <f>24652</f>
        <v>24652</v>
      </c>
      <c r="B528" s="7" t="s">
        <v>7</v>
      </c>
      <c r="C528" s="7" t="s">
        <v>8</v>
      </c>
      <c r="D528" s="7" t="s">
        <v>523</v>
      </c>
      <c r="E528" s="7">
        <v>538</v>
      </c>
      <c r="F528" s="7" t="s">
        <v>10</v>
      </c>
    </row>
    <row r="529" s="2" customFormat="1" ht="22.5" customHeight="1" spans="1:6">
      <c r="A529" s="7">
        <f>24680</f>
        <v>24680</v>
      </c>
      <c r="B529" s="7" t="s">
        <v>7</v>
      </c>
      <c r="C529" s="7" t="s">
        <v>8</v>
      </c>
      <c r="D529" s="7" t="s">
        <v>524</v>
      </c>
      <c r="E529" s="7">
        <v>410</v>
      </c>
      <c r="F529" s="7" t="s">
        <v>10</v>
      </c>
    </row>
    <row r="530" s="2" customFormat="1" ht="22.5" customHeight="1" spans="1:6">
      <c r="A530" s="7">
        <f>24697</f>
        <v>24697</v>
      </c>
      <c r="B530" s="7" t="s">
        <v>7</v>
      </c>
      <c r="C530" s="7" t="s">
        <v>8</v>
      </c>
      <c r="D530" s="7" t="s">
        <v>525</v>
      </c>
      <c r="E530" s="7">
        <v>1049</v>
      </c>
      <c r="F530" s="7" t="s">
        <v>10</v>
      </c>
    </row>
    <row r="531" s="2" customFormat="1" ht="22.5" customHeight="1" spans="1:6">
      <c r="A531" s="7">
        <f>24707</f>
        <v>24707</v>
      </c>
      <c r="B531" s="7" t="s">
        <v>7</v>
      </c>
      <c r="C531" s="7" t="s">
        <v>8</v>
      </c>
      <c r="D531" s="7" t="s">
        <v>526</v>
      </c>
      <c r="E531" s="7">
        <v>431</v>
      </c>
      <c r="F531" s="7" t="s">
        <v>10</v>
      </c>
    </row>
    <row r="532" s="2" customFormat="1" ht="22.5" customHeight="1" spans="1:6">
      <c r="A532" s="7">
        <f>24791</f>
        <v>24791</v>
      </c>
      <c r="B532" s="7" t="s">
        <v>7</v>
      </c>
      <c r="C532" s="7" t="s">
        <v>8</v>
      </c>
      <c r="D532" s="7" t="s">
        <v>527</v>
      </c>
      <c r="E532" s="7">
        <v>420</v>
      </c>
      <c r="F532" s="7" t="s">
        <v>10</v>
      </c>
    </row>
    <row r="533" s="2" customFormat="1" ht="22.5" customHeight="1" spans="1:6">
      <c r="A533" s="7">
        <f>24879</f>
        <v>24879</v>
      </c>
      <c r="B533" s="7" t="s">
        <v>7</v>
      </c>
      <c r="C533" s="7" t="s">
        <v>8</v>
      </c>
      <c r="D533" s="7" t="s">
        <v>528</v>
      </c>
      <c r="E533" s="7">
        <v>410</v>
      </c>
      <c r="F533" s="7" t="s">
        <v>10</v>
      </c>
    </row>
    <row r="534" s="2" customFormat="1" ht="22.5" customHeight="1" spans="1:6">
      <c r="A534" s="7">
        <f>24892</f>
        <v>24892</v>
      </c>
      <c r="B534" s="7" t="s">
        <v>7</v>
      </c>
      <c r="C534" s="7" t="s">
        <v>8</v>
      </c>
      <c r="D534" s="7" t="s">
        <v>529</v>
      </c>
      <c r="E534" s="7">
        <v>410</v>
      </c>
      <c r="F534" s="7" t="s">
        <v>10</v>
      </c>
    </row>
    <row r="535" s="2" customFormat="1" ht="22.5" customHeight="1" spans="1:6">
      <c r="A535" s="7">
        <f>24920</f>
        <v>24920</v>
      </c>
      <c r="B535" s="7" t="s">
        <v>7</v>
      </c>
      <c r="C535" s="7" t="s">
        <v>8</v>
      </c>
      <c r="D535" s="7" t="s">
        <v>530</v>
      </c>
      <c r="E535" s="7">
        <v>410</v>
      </c>
      <c r="F535" s="7" t="s">
        <v>10</v>
      </c>
    </row>
    <row r="536" s="2" customFormat="1" ht="22.5" customHeight="1" spans="1:6">
      <c r="A536" s="7">
        <f>24963</f>
        <v>24963</v>
      </c>
      <c r="B536" s="7" t="s">
        <v>7</v>
      </c>
      <c r="C536" s="7" t="s">
        <v>8</v>
      </c>
      <c r="D536" s="7" t="s">
        <v>531</v>
      </c>
      <c r="E536" s="7">
        <v>420</v>
      </c>
      <c r="F536" s="7" t="s">
        <v>10</v>
      </c>
    </row>
    <row r="537" s="2" customFormat="1" ht="22.5" customHeight="1" spans="1:6">
      <c r="A537" s="7">
        <f>24965</f>
        <v>24965</v>
      </c>
      <c r="B537" s="7" t="s">
        <v>7</v>
      </c>
      <c r="C537" s="7" t="s">
        <v>8</v>
      </c>
      <c r="D537" s="7" t="s">
        <v>532</v>
      </c>
      <c r="E537" s="7">
        <v>862</v>
      </c>
      <c r="F537" s="7" t="s">
        <v>10</v>
      </c>
    </row>
    <row r="538" s="2" customFormat="1" ht="22.5" customHeight="1" spans="1:6">
      <c r="A538" s="7">
        <f>25041</f>
        <v>25041</v>
      </c>
      <c r="B538" s="7" t="s">
        <v>7</v>
      </c>
      <c r="C538" s="7" t="s">
        <v>8</v>
      </c>
      <c r="D538" s="7" t="s">
        <v>533</v>
      </c>
      <c r="E538" s="7">
        <v>808</v>
      </c>
      <c r="F538" s="7" t="s">
        <v>10</v>
      </c>
    </row>
    <row r="539" s="2" customFormat="1" ht="22.5" customHeight="1" spans="1:6">
      <c r="A539" s="7">
        <f>25128</f>
        <v>25128</v>
      </c>
      <c r="B539" s="7" t="s">
        <v>7</v>
      </c>
      <c r="C539" s="7" t="s">
        <v>8</v>
      </c>
      <c r="D539" s="7" t="s">
        <v>534</v>
      </c>
      <c r="E539" s="7">
        <v>431</v>
      </c>
      <c r="F539" s="7" t="s">
        <v>10</v>
      </c>
    </row>
    <row r="540" s="2" customFormat="1" ht="22.5" customHeight="1" spans="1:6">
      <c r="A540" s="7">
        <f>25200</f>
        <v>25200</v>
      </c>
      <c r="B540" s="7" t="s">
        <v>7</v>
      </c>
      <c r="C540" s="7" t="s">
        <v>8</v>
      </c>
      <c r="D540" s="7" t="s">
        <v>535</v>
      </c>
      <c r="E540" s="7">
        <v>710</v>
      </c>
      <c r="F540" s="7" t="s">
        <v>10</v>
      </c>
    </row>
    <row r="541" s="2" customFormat="1" ht="22.5" customHeight="1" spans="1:6">
      <c r="A541" s="7">
        <f>25247</f>
        <v>25247</v>
      </c>
      <c r="B541" s="7" t="s">
        <v>7</v>
      </c>
      <c r="C541" s="7" t="s">
        <v>8</v>
      </c>
      <c r="D541" s="7" t="s">
        <v>536</v>
      </c>
      <c r="E541" s="7">
        <v>410</v>
      </c>
      <c r="F541" s="7" t="s">
        <v>10</v>
      </c>
    </row>
    <row r="542" s="2" customFormat="1" ht="22.5" customHeight="1" spans="1:6">
      <c r="A542" s="7">
        <f>25259</f>
        <v>25259</v>
      </c>
      <c r="B542" s="7" t="s">
        <v>7</v>
      </c>
      <c r="C542" s="7" t="s">
        <v>8</v>
      </c>
      <c r="D542" s="7" t="s">
        <v>537</v>
      </c>
      <c r="E542" s="7">
        <v>431</v>
      </c>
      <c r="F542" s="7" t="s">
        <v>10</v>
      </c>
    </row>
    <row r="543" s="2" customFormat="1" ht="22.5" customHeight="1" spans="1:6">
      <c r="A543" s="7">
        <f>25311</f>
        <v>25311</v>
      </c>
      <c r="B543" s="7" t="s">
        <v>7</v>
      </c>
      <c r="C543" s="7" t="s">
        <v>8</v>
      </c>
      <c r="D543" s="7" t="s">
        <v>538</v>
      </c>
      <c r="E543" s="7">
        <v>431</v>
      </c>
      <c r="F543" s="7" t="s">
        <v>10</v>
      </c>
    </row>
    <row r="544" s="2" customFormat="1" ht="22.5" customHeight="1" spans="1:6">
      <c r="A544" s="7">
        <f>25330</f>
        <v>25330</v>
      </c>
      <c r="B544" s="7" t="s">
        <v>7</v>
      </c>
      <c r="C544" s="7" t="s">
        <v>8</v>
      </c>
      <c r="D544" s="7" t="s">
        <v>539</v>
      </c>
      <c r="E544" s="7">
        <v>607</v>
      </c>
      <c r="F544" s="7" t="s">
        <v>10</v>
      </c>
    </row>
    <row r="545" s="2" customFormat="1" ht="22.5" customHeight="1" spans="1:6">
      <c r="A545" s="7">
        <f>25358</f>
        <v>25358</v>
      </c>
      <c r="B545" s="7" t="s">
        <v>7</v>
      </c>
      <c r="C545" s="7" t="s">
        <v>8</v>
      </c>
      <c r="D545" s="7" t="s">
        <v>540</v>
      </c>
      <c r="E545" s="7">
        <v>660</v>
      </c>
      <c r="F545" s="7" t="s">
        <v>10</v>
      </c>
    </row>
    <row r="546" s="2" customFormat="1" ht="22.5" customHeight="1" spans="1:6">
      <c r="A546" s="7">
        <f>25377</f>
        <v>25377</v>
      </c>
      <c r="B546" s="7" t="s">
        <v>7</v>
      </c>
      <c r="C546" s="7" t="s">
        <v>8</v>
      </c>
      <c r="D546" s="7" t="s">
        <v>541</v>
      </c>
      <c r="E546" s="7">
        <v>420</v>
      </c>
      <c r="F546" s="7" t="s">
        <v>10</v>
      </c>
    </row>
    <row r="547" s="2" customFormat="1" ht="22.5" customHeight="1" spans="1:6">
      <c r="A547" s="7">
        <f>25407</f>
        <v>25407</v>
      </c>
      <c r="B547" s="7" t="s">
        <v>7</v>
      </c>
      <c r="C547" s="7" t="s">
        <v>8</v>
      </c>
      <c r="D547" s="7" t="s">
        <v>542</v>
      </c>
      <c r="E547" s="7">
        <v>488</v>
      </c>
      <c r="F547" s="7" t="s">
        <v>10</v>
      </c>
    </row>
    <row r="548" s="2" customFormat="1" ht="22.5" customHeight="1" spans="1:6">
      <c r="A548" s="7">
        <f>25465</f>
        <v>25465</v>
      </c>
      <c r="B548" s="7" t="s">
        <v>7</v>
      </c>
      <c r="C548" s="7" t="s">
        <v>8</v>
      </c>
      <c r="D548" s="7" t="s">
        <v>543</v>
      </c>
      <c r="E548" s="7">
        <v>968</v>
      </c>
      <c r="F548" s="7" t="s">
        <v>10</v>
      </c>
    </row>
    <row r="549" s="2" customFormat="1" ht="22.5" customHeight="1" spans="1:6">
      <c r="A549" s="7">
        <f>25486</f>
        <v>25486</v>
      </c>
      <c r="B549" s="7" t="s">
        <v>7</v>
      </c>
      <c r="C549" s="7" t="s">
        <v>8</v>
      </c>
      <c r="D549" s="7" t="s">
        <v>544</v>
      </c>
      <c r="E549" s="7">
        <v>862</v>
      </c>
      <c r="F549" s="7" t="s">
        <v>10</v>
      </c>
    </row>
    <row r="550" s="2" customFormat="1" ht="22.5" customHeight="1" spans="1:6">
      <c r="A550" s="7">
        <f>25507</f>
        <v>25507</v>
      </c>
      <c r="B550" s="7" t="s">
        <v>7</v>
      </c>
      <c r="C550" s="7" t="s">
        <v>8</v>
      </c>
      <c r="D550" s="7" t="s">
        <v>545</v>
      </c>
      <c r="E550" s="7">
        <v>574</v>
      </c>
      <c r="F550" s="7" t="s">
        <v>10</v>
      </c>
    </row>
    <row r="551" s="2" customFormat="1" ht="22.5" customHeight="1" spans="1:6">
      <c r="A551" s="7">
        <f>25522</f>
        <v>25522</v>
      </c>
      <c r="B551" s="7" t="s">
        <v>7</v>
      </c>
      <c r="C551" s="7" t="s">
        <v>8</v>
      </c>
      <c r="D551" s="7" t="s">
        <v>546</v>
      </c>
      <c r="E551" s="7">
        <v>289</v>
      </c>
      <c r="F551" s="7" t="s">
        <v>10</v>
      </c>
    </row>
    <row r="552" s="2" customFormat="1" ht="22.5" customHeight="1" spans="1:6">
      <c r="A552" s="7">
        <f>25575</f>
        <v>25575</v>
      </c>
      <c r="B552" s="7" t="s">
        <v>7</v>
      </c>
      <c r="C552" s="7" t="s">
        <v>8</v>
      </c>
      <c r="D552" s="7" t="s">
        <v>547</v>
      </c>
      <c r="E552" s="7">
        <v>488</v>
      </c>
      <c r="F552" s="7" t="s">
        <v>10</v>
      </c>
    </row>
    <row r="553" s="2" customFormat="1" ht="22.5" customHeight="1" spans="1:6">
      <c r="A553" s="7">
        <f>25593</f>
        <v>25593</v>
      </c>
      <c r="B553" s="7" t="s">
        <v>7</v>
      </c>
      <c r="C553" s="7" t="s">
        <v>8</v>
      </c>
      <c r="D553" s="7" t="s">
        <v>548</v>
      </c>
      <c r="E553" s="7">
        <v>497</v>
      </c>
      <c r="F553" s="7" t="s">
        <v>10</v>
      </c>
    </row>
    <row r="554" s="2" customFormat="1" ht="22.5" customHeight="1" spans="1:6">
      <c r="A554" s="7">
        <f>25597</f>
        <v>25597</v>
      </c>
      <c r="B554" s="7" t="s">
        <v>7</v>
      </c>
      <c r="C554" s="7" t="s">
        <v>8</v>
      </c>
      <c r="D554" s="7" t="s">
        <v>549</v>
      </c>
      <c r="E554" s="7">
        <v>559</v>
      </c>
      <c r="F554" s="7" t="s">
        <v>10</v>
      </c>
    </row>
    <row r="555" s="2" customFormat="1" ht="22.5" customHeight="1" spans="1:6">
      <c r="A555" s="7">
        <f>25662</f>
        <v>25662</v>
      </c>
      <c r="B555" s="7" t="s">
        <v>7</v>
      </c>
      <c r="C555" s="7" t="s">
        <v>8</v>
      </c>
      <c r="D555" s="7" t="s">
        <v>550</v>
      </c>
      <c r="E555" s="7">
        <v>420</v>
      </c>
      <c r="F555" s="7" t="s">
        <v>10</v>
      </c>
    </row>
    <row r="556" s="2" customFormat="1" ht="22.5" customHeight="1" spans="1:6">
      <c r="A556" s="7">
        <f>25664</f>
        <v>25664</v>
      </c>
      <c r="B556" s="7" t="s">
        <v>7</v>
      </c>
      <c r="C556" s="7" t="s">
        <v>8</v>
      </c>
      <c r="D556" s="7" t="s">
        <v>551</v>
      </c>
      <c r="E556" s="7">
        <v>410</v>
      </c>
      <c r="F556" s="7" t="s">
        <v>10</v>
      </c>
    </row>
    <row r="557" s="2" customFormat="1" ht="22.5" customHeight="1" spans="1:6">
      <c r="A557" s="7">
        <f>25667</f>
        <v>25667</v>
      </c>
      <c r="B557" s="7" t="s">
        <v>7</v>
      </c>
      <c r="C557" s="7" t="s">
        <v>8</v>
      </c>
      <c r="D557" s="7" t="s">
        <v>552</v>
      </c>
      <c r="E557" s="7">
        <v>889</v>
      </c>
      <c r="F557" s="7" t="s">
        <v>10</v>
      </c>
    </row>
    <row r="558" s="2" customFormat="1" ht="22.5" customHeight="1" spans="1:6">
      <c r="A558" s="7">
        <f>25682</f>
        <v>25682</v>
      </c>
      <c r="B558" s="7" t="s">
        <v>7</v>
      </c>
      <c r="C558" s="7" t="s">
        <v>8</v>
      </c>
      <c r="D558" s="7" t="s">
        <v>553</v>
      </c>
      <c r="E558" s="7">
        <v>824</v>
      </c>
      <c r="F558" s="7" t="s">
        <v>10</v>
      </c>
    </row>
    <row r="559" s="2" customFormat="1" ht="22.5" customHeight="1" spans="1:6">
      <c r="A559" s="7">
        <f>25685</f>
        <v>25685</v>
      </c>
      <c r="B559" s="7" t="s">
        <v>7</v>
      </c>
      <c r="C559" s="7" t="s">
        <v>8</v>
      </c>
      <c r="D559" s="7" t="s">
        <v>554</v>
      </c>
      <c r="E559" s="7">
        <v>488</v>
      </c>
      <c r="F559" s="7" t="s">
        <v>10</v>
      </c>
    </row>
    <row r="560" s="2" customFormat="1" ht="22.5" customHeight="1" spans="1:6">
      <c r="A560" s="7">
        <f>25717</f>
        <v>25717</v>
      </c>
      <c r="B560" s="7" t="s">
        <v>7</v>
      </c>
      <c r="C560" s="7" t="s">
        <v>8</v>
      </c>
      <c r="D560" s="7" t="s">
        <v>555</v>
      </c>
      <c r="E560" s="7">
        <v>840</v>
      </c>
      <c r="F560" s="7" t="s">
        <v>10</v>
      </c>
    </row>
    <row r="561" s="2" customFormat="1" ht="22.5" customHeight="1" spans="1:6">
      <c r="A561" s="7">
        <f>25772</f>
        <v>25772</v>
      </c>
      <c r="B561" s="7" t="s">
        <v>7</v>
      </c>
      <c r="C561" s="7" t="s">
        <v>8</v>
      </c>
      <c r="D561" s="7" t="s">
        <v>556</v>
      </c>
      <c r="E561" s="7">
        <v>708</v>
      </c>
      <c r="F561" s="7" t="s">
        <v>10</v>
      </c>
    </row>
    <row r="562" s="2" customFormat="1" ht="22.5" customHeight="1" spans="1:6">
      <c r="A562" s="7">
        <f>25796</f>
        <v>25796</v>
      </c>
      <c r="B562" s="7" t="s">
        <v>7</v>
      </c>
      <c r="C562" s="7" t="s">
        <v>8</v>
      </c>
      <c r="D562" s="7" t="s">
        <v>557</v>
      </c>
      <c r="E562" s="7">
        <v>477</v>
      </c>
      <c r="F562" s="7" t="s">
        <v>10</v>
      </c>
    </row>
    <row r="563" s="2" customFormat="1" ht="22.5" customHeight="1" spans="1:6">
      <c r="A563" s="7">
        <f>26082</f>
        <v>26082</v>
      </c>
      <c r="B563" s="7" t="s">
        <v>7</v>
      </c>
      <c r="C563" s="7" t="s">
        <v>8</v>
      </c>
      <c r="D563" s="7" t="s">
        <v>558</v>
      </c>
      <c r="E563" s="7">
        <v>708</v>
      </c>
      <c r="F563" s="7" t="s">
        <v>10</v>
      </c>
    </row>
    <row r="564" s="2" customFormat="1" ht="22.5" customHeight="1" spans="1:6">
      <c r="A564" s="7">
        <f>26111</f>
        <v>26111</v>
      </c>
      <c r="B564" s="7" t="s">
        <v>7</v>
      </c>
      <c r="C564" s="7" t="s">
        <v>8</v>
      </c>
      <c r="D564" s="7" t="s">
        <v>559</v>
      </c>
      <c r="E564" s="7">
        <v>613</v>
      </c>
      <c r="F564" s="7" t="s">
        <v>10</v>
      </c>
    </row>
    <row r="565" s="2" customFormat="1" ht="22.5" customHeight="1" spans="1:6">
      <c r="A565" s="7">
        <f>26149</f>
        <v>26149</v>
      </c>
      <c r="B565" s="7" t="s">
        <v>7</v>
      </c>
      <c r="C565" s="7" t="s">
        <v>8</v>
      </c>
      <c r="D565" s="7" t="s">
        <v>50</v>
      </c>
      <c r="E565" s="7">
        <v>420</v>
      </c>
      <c r="F565" s="7" t="s">
        <v>10</v>
      </c>
    </row>
    <row r="566" s="2" customFormat="1" ht="22.5" customHeight="1" spans="1:6">
      <c r="A566" s="7">
        <f>26194</f>
        <v>26194</v>
      </c>
      <c r="B566" s="7" t="s">
        <v>7</v>
      </c>
      <c r="C566" s="7" t="s">
        <v>8</v>
      </c>
      <c r="D566" s="7" t="s">
        <v>560</v>
      </c>
      <c r="E566" s="7">
        <v>862</v>
      </c>
      <c r="F566" s="7" t="s">
        <v>10</v>
      </c>
    </row>
    <row r="567" s="2" customFormat="1" ht="22.5" customHeight="1" spans="1:6">
      <c r="A567" s="7">
        <f>26201</f>
        <v>26201</v>
      </c>
      <c r="B567" s="7" t="s">
        <v>7</v>
      </c>
      <c r="C567" s="7" t="s">
        <v>8</v>
      </c>
      <c r="D567" s="7" t="s">
        <v>561</v>
      </c>
      <c r="E567" s="7">
        <v>540</v>
      </c>
      <c r="F567" s="7" t="s">
        <v>10</v>
      </c>
    </row>
    <row r="568" s="2" customFormat="1" ht="22.5" customHeight="1" spans="1:6">
      <c r="A568" s="7">
        <f>26207</f>
        <v>26207</v>
      </c>
      <c r="B568" s="7" t="s">
        <v>7</v>
      </c>
      <c r="C568" s="7" t="s">
        <v>8</v>
      </c>
      <c r="D568" s="7" t="s">
        <v>562</v>
      </c>
      <c r="E568" s="7">
        <v>401</v>
      </c>
      <c r="F568" s="7" t="s">
        <v>10</v>
      </c>
    </row>
    <row r="569" s="2" customFormat="1" ht="22.5" customHeight="1" spans="1:6">
      <c r="A569" s="7">
        <f>26219</f>
        <v>26219</v>
      </c>
      <c r="B569" s="7" t="s">
        <v>7</v>
      </c>
      <c r="C569" s="7" t="s">
        <v>8</v>
      </c>
      <c r="D569" s="7" t="s">
        <v>563</v>
      </c>
      <c r="E569" s="7">
        <v>420</v>
      </c>
      <c r="F569" s="7" t="s">
        <v>10</v>
      </c>
    </row>
    <row r="570" s="2" customFormat="1" ht="22.5" customHeight="1" spans="1:6">
      <c r="A570" s="7">
        <f>26264</f>
        <v>26264</v>
      </c>
      <c r="B570" s="7" t="s">
        <v>7</v>
      </c>
      <c r="C570" s="7" t="s">
        <v>8</v>
      </c>
      <c r="D570" s="7" t="s">
        <v>564</v>
      </c>
      <c r="E570" s="7">
        <v>431</v>
      </c>
      <c r="F570" s="7" t="s">
        <v>10</v>
      </c>
    </row>
    <row r="571" s="2" customFormat="1" ht="22.5" customHeight="1" spans="1:6">
      <c r="A571" s="7">
        <f>26279</f>
        <v>26279</v>
      </c>
      <c r="B571" s="7" t="s">
        <v>7</v>
      </c>
      <c r="C571" s="7" t="s">
        <v>8</v>
      </c>
      <c r="D571" s="7" t="s">
        <v>565</v>
      </c>
      <c r="E571" s="7">
        <v>700</v>
      </c>
      <c r="F571" s="7" t="s">
        <v>10</v>
      </c>
    </row>
    <row r="572" s="2" customFormat="1" ht="22.5" customHeight="1" spans="1:6">
      <c r="A572" s="7">
        <f>26283</f>
        <v>26283</v>
      </c>
      <c r="B572" s="7" t="s">
        <v>7</v>
      </c>
      <c r="C572" s="7" t="s">
        <v>8</v>
      </c>
      <c r="D572" s="7" t="s">
        <v>566</v>
      </c>
      <c r="E572" s="7">
        <v>374</v>
      </c>
      <c r="F572" s="7" t="s">
        <v>10</v>
      </c>
    </row>
    <row r="573" s="2" customFormat="1" ht="22.5" customHeight="1" spans="1:6">
      <c r="A573" s="7">
        <f>26322</f>
        <v>26322</v>
      </c>
      <c r="B573" s="7" t="s">
        <v>7</v>
      </c>
      <c r="C573" s="7" t="s">
        <v>8</v>
      </c>
      <c r="D573" s="7" t="s">
        <v>567</v>
      </c>
      <c r="E573" s="7">
        <v>431</v>
      </c>
      <c r="F573" s="7" t="s">
        <v>10</v>
      </c>
    </row>
    <row r="574" s="2" customFormat="1" ht="22.5" customHeight="1" spans="1:6">
      <c r="A574" s="7">
        <f>26323</f>
        <v>26323</v>
      </c>
      <c r="B574" s="7" t="s">
        <v>7</v>
      </c>
      <c r="C574" s="7" t="s">
        <v>8</v>
      </c>
      <c r="D574" s="7" t="s">
        <v>568</v>
      </c>
      <c r="E574" s="7">
        <v>507</v>
      </c>
      <c r="F574" s="7" t="s">
        <v>10</v>
      </c>
    </row>
    <row r="575" s="2" customFormat="1" ht="22.5" customHeight="1" spans="1:6">
      <c r="A575" s="7">
        <f>26442</f>
        <v>26442</v>
      </c>
      <c r="B575" s="7" t="s">
        <v>7</v>
      </c>
      <c r="C575" s="7" t="s">
        <v>8</v>
      </c>
      <c r="D575" s="7" t="s">
        <v>569</v>
      </c>
      <c r="E575" s="7">
        <v>420</v>
      </c>
      <c r="F575" s="7" t="s">
        <v>10</v>
      </c>
    </row>
    <row r="576" s="2" customFormat="1" ht="22.5" customHeight="1" spans="1:6">
      <c r="A576" s="7">
        <f>26533</f>
        <v>26533</v>
      </c>
      <c r="B576" s="7" t="s">
        <v>7</v>
      </c>
      <c r="C576" s="7" t="s">
        <v>8</v>
      </c>
      <c r="D576" s="7" t="s">
        <v>570</v>
      </c>
      <c r="E576" s="7">
        <v>488</v>
      </c>
      <c r="F576" s="7" t="s">
        <v>10</v>
      </c>
    </row>
    <row r="577" s="2" customFormat="1" ht="22.5" customHeight="1" spans="1:6">
      <c r="A577" s="7">
        <f>26554</f>
        <v>26554</v>
      </c>
      <c r="B577" s="7" t="s">
        <v>7</v>
      </c>
      <c r="C577" s="7" t="s">
        <v>8</v>
      </c>
      <c r="D577" s="7" t="s">
        <v>571</v>
      </c>
      <c r="E577" s="7">
        <v>497</v>
      </c>
      <c r="F577" s="7" t="s">
        <v>10</v>
      </c>
    </row>
    <row r="578" s="2" customFormat="1" ht="22.5" customHeight="1" spans="1:6">
      <c r="A578" s="7">
        <f>26597</f>
        <v>26597</v>
      </c>
      <c r="B578" s="7" t="s">
        <v>7</v>
      </c>
      <c r="C578" s="7" t="s">
        <v>8</v>
      </c>
      <c r="D578" s="7" t="s">
        <v>572</v>
      </c>
      <c r="E578" s="7">
        <v>497</v>
      </c>
      <c r="F578" s="7" t="s">
        <v>10</v>
      </c>
    </row>
    <row r="579" s="2" customFormat="1" ht="22.5" customHeight="1" spans="1:6">
      <c r="A579" s="7">
        <f>26636</f>
        <v>26636</v>
      </c>
      <c r="B579" s="7" t="s">
        <v>7</v>
      </c>
      <c r="C579" s="7" t="s">
        <v>8</v>
      </c>
      <c r="D579" s="7" t="s">
        <v>573</v>
      </c>
      <c r="E579" s="7">
        <v>497</v>
      </c>
      <c r="F579" s="7" t="s">
        <v>10</v>
      </c>
    </row>
    <row r="580" s="2" customFormat="1" ht="22.5" customHeight="1" spans="1:6">
      <c r="A580" s="7">
        <f>26786</f>
        <v>26786</v>
      </c>
      <c r="B580" s="7" t="s">
        <v>7</v>
      </c>
      <c r="C580" s="7" t="s">
        <v>8</v>
      </c>
      <c r="D580" s="7" t="s">
        <v>574</v>
      </c>
      <c r="E580" s="7">
        <v>342</v>
      </c>
      <c r="F580" s="7" t="s">
        <v>10</v>
      </c>
    </row>
    <row r="581" s="2" customFormat="1" ht="22.5" customHeight="1" spans="1:6">
      <c r="A581" s="7">
        <f>26799</f>
        <v>26799</v>
      </c>
      <c r="B581" s="7" t="s">
        <v>7</v>
      </c>
      <c r="C581" s="7" t="s">
        <v>8</v>
      </c>
      <c r="D581" s="7" t="s">
        <v>575</v>
      </c>
      <c r="E581" s="7">
        <v>497</v>
      </c>
      <c r="F581" s="7" t="s">
        <v>10</v>
      </c>
    </row>
    <row r="582" s="2" customFormat="1" ht="22.5" customHeight="1" spans="1:6">
      <c r="A582" s="7">
        <f>26853</f>
        <v>26853</v>
      </c>
      <c r="B582" s="7" t="s">
        <v>7</v>
      </c>
      <c r="C582" s="7" t="s">
        <v>8</v>
      </c>
      <c r="D582" s="7" t="s">
        <v>576</v>
      </c>
      <c r="E582" s="7">
        <v>840</v>
      </c>
      <c r="F582" s="7" t="s">
        <v>10</v>
      </c>
    </row>
    <row r="583" s="2" customFormat="1" ht="22.5" customHeight="1" spans="1:6">
      <c r="A583" s="7">
        <f>26911</f>
        <v>26911</v>
      </c>
      <c r="B583" s="7" t="s">
        <v>7</v>
      </c>
      <c r="C583" s="7" t="s">
        <v>8</v>
      </c>
      <c r="D583" s="7" t="s">
        <v>577</v>
      </c>
      <c r="E583" s="7">
        <v>406</v>
      </c>
      <c r="F583" s="7" t="s">
        <v>10</v>
      </c>
    </row>
    <row r="584" s="2" customFormat="1" ht="22.5" customHeight="1" spans="1:6">
      <c r="A584" s="7">
        <f>26946</f>
        <v>26946</v>
      </c>
      <c r="B584" s="7" t="s">
        <v>7</v>
      </c>
      <c r="C584" s="7" t="s">
        <v>8</v>
      </c>
      <c r="D584" s="7" t="s">
        <v>578</v>
      </c>
      <c r="E584" s="7">
        <v>431</v>
      </c>
      <c r="F584" s="7" t="s">
        <v>10</v>
      </c>
    </row>
    <row r="585" s="2" customFormat="1" ht="22.5" customHeight="1" spans="1:6">
      <c r="A585" s="7">
        <f>26981</f>
        <v>26981</v>
      </c>
      <c r="B585" s="7" t="s">
        <v>7</v>
      </c>
      <c r="C585" s="7" t="s">
        <v>8</v>
      </c>
      <c r="D585" s="7" t="s">
        <v>579</v>
      </c>
      <c r="E585" s="7">
        <v>429</v>
      </c>
      <c r="F585" s="7" t="s">
        <v>10</v>
      </c>
    </row>
    <row r="586" s="2" customFormat="1" ht="22.5" customHeight="1" spans="1:6">
      <c r="A586" s="7">
        <f>27000</f>
        <v>27000</v>
      </c>
      <c r="B586" s="7" t="s">
        <v>7</v>
      </c>
      <c r="C586" s="7" t="s">
        <v>8</v>
      </c>
      <c r="D586" s="7" t="s">
        <v>580</v>
      </c>
      <c r="E586" s="7">
        <v>431</v>
      </c>
      <c r="F586" s="7" t="s">
        <v>10</v>
      </c>
    </row>
    <row r="587" s="2" customFormat="1" ht="22.5" customHeight="1" spans="1:6">
      <c r="A587" s="7">
        <f>27071</f>
        <v>27071</v>
      </c>
      <c r="B587" s="7" t="s">
        <v>7</v>
      </c>
      <c r="C587" s="7" t="s">
        <v>8</v>
      </c>
      <c r="D587" s="7" t="s">
        <v>581</v>
      </c>
      <c r="E587" s="7">
        <v>497</v>
      </c>
      <c r="F587" s="7" t="s">
        <v>10</v>
      </c>
    </row>
    <row r="588" s="2" customFormat="1" ht="22.5" customHeight="1" spans="1:6">
      <c r="A588" s="7">
        <f>27125</f>
        <v>27125</v>
      </c>
      <c r="B588" s="7" t="s">
        <v>7</v>
      </c>
      <c r="C588" s="7" t="s">
        <v>8</v>
      </c>
      <c r="D588" s="7" t="s">
        <v>582</v>
      </c>
      <c r="E588" s="7">
        <v>431</v>
      </c>
      <c r="F588" s="7" t="s">
        <v>10</v>
      </c>
    </row>
    <row r="589" s="2" customFormat="1" ht="22.5" customHeight="1" spans="1:6">
      <c r="A589" s="7">
        <f>27138</f>
        <v>27138</v>
      </c>
      <c r="B589" s="7" t="s">
        <v>7</v>
      </c>
      <c r="C589" s="7" t="s">
        <v>8</v>
      </c>
      <c r="D589" s="7" t="s">
        <v>583</v>
      </c>
      <c r="E589" s="7">
        <v>354</v>
      </c>
      <c r="F589" s="7" t="s">
        <v>10</v>
      </c>
    </row>
    <row r="590" s="2" customFormat="1" ht="22.5" customHeight="1" spans="1:6">
      <c r="A590" s="7">
        <f>27143</f>
        <v>27143</v>
      </c>
      <c r="B590" s="7" t="s">
        <v>7</v>
      </c>
      <c r="C590" s="7" t="s">
        <v>8</v>
      </c>
      <c r="D590" s="7" t="s">
        <v>584</v>
      </c>
      <c r="E590" s="7">
        <v>497</v>
      </c>
      <c r="F590" s="7" t="s">
        <v>10</v>
      </c>
    </row>
    <row r="591" s="2" customFormat="1" ht="22.5" customHeight="1" spans="1:6">
      <c r="A591" s="7">
        <f>27148</f>
        <v>27148</v>
      </c>
      <c r="B591" s="7" t="s">
        <v>7</v>
      </c>
      <c r="C591" s="7" t="s">
        <v>8</v>
      </c>
      <c r="D591" s="7" t="s">
        <v>585</v>
      </c>
      <c r="E591" s="7">
        <v>824</v>
      </c>
      <c r="F591" s="7" t="s">
        <v>10</v>
      </c>
    </row>
    <row r="592" s="2" customFormat="1" ht="22.5" customHeight="1" spans="1:6">
      <c r="A592" s="7">
        <f>27214</f>
        <v>27214</v>
      </c>
      <c r="B592" s="7" t="s">
        <v>7</v>
      </c>
      <c r="C592" s="7" t="s">
        <v>8</v>
      </c>
      <c r="D592" s="7" t="s">
        <v>586</v>
      </c>
      <c r="E592" s="7">
        <v>410</v>
      </c>
      <c r="F592" s="7" t="s">
        <v>10</v>
      </c>
    </row>
    <row r="593" s="2" customFormat="1" ht="22.5" customHeight="1" spans="1:6">
      <c r="A593" s="7">
        <f>27316</f>
        <v>27316</v>
      </c>
      <c r="B593" s="7" t="s">
        <v>7</v>
      </c>
      <c r="C593" s="7" t="s">
        <v>8</v>
      </c>
      <c r="D593" s="7" t="s">
        <v>587</v>
      </c>
      <c r="E593" s="7">
        <v>420</v>
      </c>
      <c r="F593" s="7" t="s">
        <v>10</v>
      </c>
    </row>
    <row r="594" s="2" customFormat="1" ht="22.5" customHeight="1" spans="1:6">
      <c r="A594" s="7">
        <f>27321</f>
        <v>27321</v>
      </c>
      <c r="B594" s="7" t="s">
        <v>7</v>
      </c>
      <c r="C594" s="7" t="s">
        <v>8</v>
      </c>
      <c r="D594" s="7" t="s">
        <v>588</v>
      </c>
      <c r="E594" s="7">
        <v>420</v>
      </c>
      <c r="F594" s="7" t="s">
        <v>10</v>
      </c>
    </row>
    <row r="595" s="2" customFormat="1" ht="22.5" customHeight="1" spans="1:6">
      <c r="A595" s="7">
        <f>27440</f>
        <v>27440</v>
      </c>
      <c r="B595" s="7" t="s">
        <v>7</v>
      </c>
      <c r="C595" s="7" t="s">
        <v>8</v>
      </c>
      <c r="D595" s="7" t="s">
        <v>589</v>
      </c>
      <c r="E595" s="7">
        <v>431</v>
      </c>
      <c r="F595" s="7" t="s">
        <v>10</v>
      </c>
    </row>
    <row r="596" s="2" customFormat="1" ht="22.5" customHeight="1" spans="1:6">
      <c r="A596" s="7">
        <f>27499</f>
        <v>27499</v>
      </c>
      <c r="B596" s="7" t="s">
        <v>7</v>
      </c>
      <c r="C596" s="7" t="s">
        <v>8</v>
      </c>
      <c r="D596" s="7" t="s">
        <v>475</v>
      </c>
      <c r="E596" s="7">
        <v>420</v>
      </c>
      <c r="F596" s="7" t="s">
        <v>10</v>
      </c>
    </row>
    <row r="597" s="2" customFormat="1" ht="22.5" customHeight="1" spans="1:6">
      <c r="A597" s="7">
        <f>27544</f>
        <v>27544</v>
      </c>
      <c r="B597" s="7" t="s">
        <v>7</v>
      </c>
      <c r="C597" s="7" t="s">
        <v>8</v>
      </c>
      <c r="D597" s="7" t="s">
        <v>590</v>
      </c>
      <c r="E597" s="7">
        <v>410</v>
      </c>
      <c r="F597" s="7" t="s">
        <v>10</v>
      </c>
    </row>
    <row r="598" s="2" customFormat="1" ht="22.5" customHeight="1" spans="1:6">
      <c r="A598" s="7">
        <f>27648</f>
        <v>27648</v>
      </c>
      <c r="B598" s="7" t="s">
        <v>7</v>
      </c>
      <c r="C598" s="7" t="s">
        <v>8</v>
      </c>
      <c r="D598" s="7" t="s">
        <v>591</v>
      </c>
      <c r="E598" s="7">
        <v>431</v>
      </c>
      <c r="F598" s="7" t="s">
        <v>10</v>
      </c>
    </row>
    <row r="599" s="2" customFormat="1" ht="22.5" customHeight="1" spans="1:6">
      <c r="A599" s="7">
        <f>27794</f>
        <v>27794</v>
      </c>
      <c r="B599" s="7" t="s">
        <v>7</v>
      </c>
      <c r="C599" s="7" t="s">
        <v>8</v>
      </c>
      <c r="D599" s="7" t="s">
        <v>592</v>
      </c>
      <c r="E599" s="7">
        <v>488</v>
      </c>
      <c r="F599" s="7" t="s">
        <v>10</v>
      </c>
    </row>
    <row r="600" s="2" customFormat="1" ht="22.5" customHeight="1" spans="1:6">
      <c r="A600" s="7">
        <f>27938</f>
        <v>27938</v>
      </c>
      <c r="B600" s="7" t="s">
        <v>7</v>
      </c>
      <c r="C600" s="7" t="s">
        <v>8</v>
      </c>
      <c r="D600" s="7" t="s">
        <v>593</v>
      </c>
      <c r="E600" s="7">
        <v>657</v>
      </c>
      <c r="F600" s="7" t="s">
        <v>10</v>
      </c>
    </row>
    <row r="601" s="2" customFormat="1" ht="22.5" customHeight="1" spans="1:6">
      <c r="A601" s="7">
        <f>27953</f>
        <v>27953</v>
      </c>
      <c r="B601" s="7" t="s">
        <v>7</v>
      </c>
      <c r="C601" s="7" t="s">
        <v>8</v>
      </c>
      <c r="D601" s="7" t="s">
        <v>594</v>
      </c>
      <c r="E601" s="7">
        <v>840</v>
      </c>
      <c r="F601" s="7" t="s">
        <v>10</v>
      </c>
    </row>
    <row r="602" s="2" customFormat="1" ht="22.5" customHeight="1" spans="1:6">
      <c r="A602" s="7">
        <f>27959</f>
        <v>27959</v>
      </c>
      <c r="B602" s="7" t="s">
        <v>7</v>
      </c>
      <c r="C602" s="7" t="s">
        <v>8</v>
      </c>
      <c r="D602" s="7" t="s">
        <v>595</v>
      </c>
      <c r="E602" s="7">
        <v>354</v>
      </c>
      <c r="F602" s="7" t="s">
        <v>10</v>
      </c>
    </row>
    <row r="603" s="2" customFormat="1" ht="22.5" customHeight="1" spans="1:6">
      <c r="A603" s="7">
        <f>28063</f>
        <v>28063</v>
      </c>
      <c r="B603" s="7" t="s">
        <v>7</v>
      </c>
      <c r="C603" s="7" t="s">
        <v>8</v>
      </c>
      <c r="D603" s="7" t="s">
        <v>596</v>
      </c>
      <c r="E603" s="7">
        <v>431</v>
      </c>
      <c r="F603" s="7" t="s">
        <v>10</v>
      </c>
    </row>
    <row r="604" s="2" customFormat="1" ht="22.5" customHeight="1" spans="1:6">
      <c r="A604" s="7">
        <f>28260</f>
        <v>28260</v>
      </c>
      <c r="B604" s="7" t="s">
        <v>7</v>
      </c>
      <c r="C604" s="7" t="s">
        <v>8</v>
      </c>
      <c r="D604" s="7" t="s">
        <v>597</v>
      </c>
      <c r="E604" s="7">
        <v>488</v>
      </c>
      <c r="F604" s="7" t="s">
        <v>10</v>
      </c>
    </row>
    <row r="605" s="2" customFormat="1" ht="22.5" customHeight="1" spans="1:6">
      <c r="A605" s="7">
        <f>28381</f>
        <v>28381</v>
      </c>
      <c r="B605" s="7" t="s">
        <v>7</v>
      </c>
      <c r="C605" s="7" t="s">
        <v>8</v>
      </c>
      <c r="D605" s="7" t="s">
        <v>598</v>
      </c>
      <c r="E605" s="7">
        <v>410</v>
      </c>
      <c r="F605" s="7" t="s">
        <v>10</v>
      </c>
    </row>
    <row r="606" s="2" customFormat="1" ht="22.5" customHeight="1" spans="1:6">
      <c r="A606" s="7">
        <f>28422</f>
        <v>28422</v>
      </c>
      <c r="B606" s="7" t="s">
        <v>7</v>
      </c>
      <c r="C606" s="7" t="s">
        <v>8</v>
      </c>
      <c r="D606" s="7" t="s">
        <v>599</v>
      </c>
      <c r="E606" s="7">
        <v>431</v>
      </c>
      <c r="F606" s="7" t="s">
        <v>10</v>
      </c>
    </row>
    <row r="607" s="2" customFormat="1" ht="22.5" customHeight="1" spans="1:6">
      <c r="A607" s="7">
        <f>28563</f>
        <v>28563</v>
      </c>
      <c r="B607" s="7" t="s">
        <v>7</v>
      </c>
      <c r="C607" s="7" t="s">
        <v>8</v>
      </c>
      <c r="D607" s="7" t="s">
        <v>600</v>
      </c>
      <c r="E607" s="7">
        <v>477</v>
      </c>
      <c r="F607" s="7" t="s">
        <v>10</v>
      </c>
    </row>
    <row r="608" s="2" customFormat="1" ht="22.5" customHeight="1" spans="1:6">
      <c r="A608" s="7">
        <f>28710</f>
        <v>28710</v>
      </c>
      <c r="B608" s="7" t="s">
        <v>7</v>
      </c>
      <c r="C608" s="7" t="s">
        <v>8</v>
      </c>
      <c r="D608" s="7" t="s">
        <v>601</v>
      </c>
      <c r="E608" s="7">
        <v>420</v>
      </c>
      <c r="F608" s="7" t="s">
        <v>10</v>
      </c>
    </row>
    <row r="609" s="2" customFormat="1" ht="22.5" customHeight="1" spans="1:6">
      <c r="A609" s="7">
        <f>28778</f>
        <v>28778</v>
      </c>
      <c r="B609" s="7" t="s">
        <v>7</v>
      </c>
      <c r="C609" s="7" t="s">
        <v>8</v>
      </c>
      <c r="D609" s="7" t="s">
        <v>602</v>
      </c>
      <c r="E609" s="7">
        <v>420</v>
      </c>
      <c r="F609" s="7" t="s">
        <v>10</v>
      </c>
    </row>
    <row r="610" s="2" customFormat="1" ht="22.5" customHeight="1" spans="1:6">
      <c r="A610" s="7">
        <f>28869</f>
        <v>28869</v>
      </c>
      <c r="B610" s="7" t="s">
        <v>7</v>
      </c>
      <c r="C610" s="7" t="s">
        <v>8</v>
      </c>
      <c r="D610" s="7" t="s">
        <v>603</v>
      </c>
      <c r="E610" s="7">
        <v>607</v>
      </c>
      <c r="F610" s="7" t="s">
        <v>10</v>
      </c>
    </row>
    <row r="611" s="2" customFormat="1" ht="22.5" customHeight="1" spans="1:6">
      <c r="A611" s="7">
        <f>28886</f>
        <v>28886</v>
      </c>
      <c r="B611" s="7" t="s">
        <v>7</v>
      </c>
      <c r="C611" s="7" t="s">
        <v>8</v>
      </c>
      <c r="D611" s="7" t="s">
        <v>604</v>
      </c>
      <c r="E611" s="7">
        <v>401</v>
      </c>
      <c r="F611" s="7" t="s">
        <v>10</v>
      </c>
    </row>
    <row r="612" s="2" customFormat="1" ht="22.5" customHeight="1" spans="1:6">
      <c r="A612" s="7">
        <f>28975</f>
        <v>28975</v>
      </c>
      <c r="B612" s="7" t="s">
        <v>7</v>
      </c>
      <c r="C612" s="7" t="s">
        <v>8</v>
      </c>
      <c r="D612" s="7" t="s">
        <v>605</v>
      </c>
      <c r="E612" s="7">
        <v>420</v>
      </c>
      <c r="F612" s="7" t="s">
        <v>10</v>
      </c>
    </row>
    <row r="613" s="2" customFormat="1" ht="22.5" customHeight="1" spans="1:6">
      <c r="A613" s="7">
        <f>28977</f>
        <v>28977</v>
      </c>
      <c r="B613" s="7" t="s">
        <v>7</v>
      </c>
      <c r="C613" s="7" t="s">
        <v>8</v>
      </c>
      <c r="D613" s="7" t="s">
        <v>606</v>
      </c>
      <c r="E613" s="7">
        <v>431</v>
      </c>
      <c r="F613" s="7" t="s">
        <v>10</v>
      </c>
    </row>
    <row r="614" s="2" customFormat="1" ht="22.5" customHeight="1" spans="1:6">
      <c r="A614" s="7">
        <f>28984</f>
        <v>28984</v>
      </c>
      <c r="B614" s="7" t="s">
        <v>7</v>
      </c>
      <c r="C614" s="7" t="s">
        <v>8</v>
      </c>
      <c r="D614" s="7" t="s">
        <v>607</v>
      </c>
      <c r="E614" s="7">
        <v>354</v>
      </c>
      <c r="F614" s="7" t="s">
        <v>10</v>
      </c>
    </row>
    <row r="615" s="2" customFormat="1" ht="22.5" customHeight="1" spans="1:6">
      <c r="A615" s="7">
        <f>29043</f>
        <v>29043</v>
      </c>
      <c r="B615" s="7" t="s">
        <v>7</v>
      </c>
      <c r="C615" s="7" t="s">
        <v>8</v>
      </c>
      <c r="D615" s="7" t="s">
        <v>587</v>
      </c>
      <c r="E615" s="7">
        <v>420</v>
      </c>
      <c r="F615" s="7" t="s">
        <v>10</v>
      </c>
    </row>
    <row r="616" s="2" customFormat="1" ht="22.5" customHeight="1" spans="1:6">
      <c r="A616" s="7">
        <f>29067</f>
        <v>29067</v>
      </c>
      <c r="B616" s="7" t="s">
        <v>7</v>
      </c>
      <c r="C616" s="7" t="s">
        <v>8</v>
      </c>
      <c r="D616" s="7" t="s">
        <v>608</v>
      </c>
      <c r="E616" s="7">
        <v>378</v>
      </c>
      <c r="F616" s="7" t="s">
        <v>10</v>
      </c>
    </row>
    <row r="617" s="2" customFormat="1" ht="22.5" customHeight="1" spans="1:6">
      <c r="A617" s="7">
        <f>29130</f>
        <v>29130</v>
      </c>
      <c r="B617" s="7" t="s">
        <v>7</v>
      </c>
      <c r="C617" s="7" t="s">
        <v>8</v>
      </c>
      <c r="D617" s="7" t="s">
        <v>609</v>
      </c>
      <c r="E617" s="7">
        <v>410</v>
      </c>
      <c r="F617" s="7" t="s">
        <v>10</v>
      </c>
    </row>
    <row r="618" s="2" customFormat="1" ht="22.5" customHeight="1" spans="1:6">
      <c r="A618" s="7">
        <f>29241</f>
        <v>29241</v>
      </c>
      <c r="B618" s="7" t="s">
        <v>7</v>
      </c>
      <c r="C618" s="7" t="s">
        <v>8</v>
      </c>
      <c r="D618" s="7" t="s">
        <v>610</v>
      </c>
      <c r="E618" s="7">
        <v>957</v>
      </c>
      <c r="F618" s="7" t="s">
        <v>10</v>
      </c>
    </row>
    <row r="619" s="2" customFormat="1" ht="22.5" customHeight="1" spans="1:6">
      <c r="A619" s="7">
        <f>29292</f>
        <v>29292</v>
      </c>
      <c r="B619" s="7" t="s">
        <v>7</v>
      </c>
      <c r="C619" s="7" t="s">
        <v>8</v>
      </c>
      <c r="D619" s="7" t="s">
        <v>564</v>
      </c>
      <c r="E619" s="7">
        <v>431</v>
      </c>
      <c r="F619" s="7" t="s">
        <v>10</v>
      </c>
    </row>
    <row r="620" s="2" customFormat="1" ht="22.5" customHeight="1" spans="1:6">
      <c r="A620" s="7">
        <f>29358</f>
        <v>29358</v>
      </c>
      <c r="B620" s="7" t="s">
        <v>7</v>
      </c>
      <c r="C620" s="7" t="s">
        <v>8</v>
      </c>
      <c r="D620" s="7" t="s">
        <v>611</v>
      </c>
      <c r="E620" s="7">
        <v>410</v>
      </c>
      <c r="F620" s="7" t="s">
        <v>10</v>
      </c>
    </row>
    <row r="621" s="2" customFormat="1" ht="22.5" customHeight="1" spans="1:6">
      <c r="A621" s="7">
        <f>29427</f>
        <v>29427</v>
      </c>
      <c r="B621" s="7" t="s">
        <v>7</v>
      </c>
      <c r="C621" s="7" t="s">
        <v>8</v>
      </c>
      <c r="D621" s="7" t="s">
        <v>612</v>
      </c>
      <c r="E621" s="7">
        <v>431</v>
      </c>
      <c r="F621" s="7" t="s">
        <v>10</v>
      </c>
    </row>
    <row r="622" s="2" customFormat="1" ht="22.5" customHeight="1" spans="1:6">
      <c r="A622" s="7">
        <f>29474</f>
        <v>29474</v>
      </c>
      <c r="B622" s="7" t="s">
        <v>7</v>
      </c>
      <c r="C622" s="7" t="s">
        <v>8</v>
      </c>
      <c r="D622" s="7" t="s">
        <v>613</v>
      </c>
      <c r="E622" s="7">
        <v>431</v>
      </c>
      <c r="F622" s="7" t="s">
        <v>10</v>
      </c>
    </row>
    <row r="623" s="2" customFormat="1" ht="22.5" customHeight="1" spans="1:6">
      <c r="A623" s="7">
        <f>29502</f>
        <v>29502</v>
      </c>
      <c r="B623" s="7" t="s">
        <v>7</v>
      </c>
      <c r="C623" s="7" t="s">
        <v>8</v>
      </c>
      <c r="D623" s="7" t="s">
        <v>614</v>
      </c>
      <c r="E623" s="7">
        <v>289</v>
      </c>
      <c r="F623" s="7" t="s">
        <v>10</v>
      </c>
    </row>
    <row r="624" s="2" customFormat="1" ht="22.5" customHeight="1" spans="1:6">
      <c r="A624" s="7">
        <f>29524</f>
        <v>29524</v>
      </c>
      <c r="B624" s="7" t="s">
        <v>7</v>
      </c>
      <c r="C624" s="7" t="s">
        <v>8</v>
      </c>
      <c r="D624" s="7" t="s">
        <v>615</v>
      </c>
      <c r="E624" s="7">
        <v>497</v>
      </c>
      <c r="F624" s="7" t="s">
        <v>10</v>
      </c>
    </row>
    <row r="625" s="2" customFormat="1" ht="22.5" customHeight="1" spans="1:6">
      <c r="A625" s="7">
        <f>29585</f>
        <v>29585</v>
      </c>
      <c r="B625" s="7" t="s">
        <v>7</v>
      </c>
      <c r="C625" s="7" t="s">
        <v>8</v>
      </c>
      <c r="D625" s="7" t="s">
        <v>616</v>
      </c>
      <c r="E625" s="7">
        <v>431</v>
      </c>
      <c r="F625" s="7" t="s">
        <v>10</v>
      </c>
    </row>
    <row r="626" s="2" customFormat="1" ht="22.5" customHeight="1" spans="1:6">
      <c r="A626" s="7">
        <f>29630</f>
        <v>29630</v>
      </c>
      <c r="B626" s="7" t="s">
        <v>7</v>
      </c>
      <c r="C626" s="7" t="s">
        <v>8</v>
      </c>
      <c r="D626" s="7" t="s">
        <v>617</v>
      </c>
      <c r="E626" s="7">
        <v>420</v>
      </c>
      <c r="F626" s="7" t="s">
        <v>10</v>
      </c>
    </row>
    <row r="627" s="2" customFormat="1" ht="22.5" customHeight="1" spans="1:6">
      <c r="A627" s="7">
        <f>29646</f>
        <v>29646</v>
      </c>
      <c r="B627" s="7" t="s">
        <v>7</v>
      </c>
      <c r="C627" s="7" t="s">
        <v>8</v>
      </c>
      <c r="D627" s="7" t="s">
        <v>618</v>
      </c>
      <c r="E627" s="7">
        <v>420</v>
      </c>
      <c r="F627" s="7" t="s">
        <v>10</v>
      </c>
    </row>
    <row r="628" s="2" customFormat="1" ht="22.5" customHeight="1" spans="1:6">
      <c r="A628" s="7">
        <f>29674</f>
        <v>29674</v>
      </c>
      <c r="B628" s="7" t="s">
        <v>7</v>
      </c>
      <c r="C628" s="7" t="s">
        <v>8</v>
      </c>
      <c r="D628" s="7" t="s">
        <v>619</v>
      </c>
      <c r="E628" s="7">
        <v>488</v>
      </c>
      <c r="F628" s="7" t="s">
        <v>10</v>
      </c>
    </row>
    <row r="629" s="2" customFormat="1" ht="22.5" customHeight="1" spans="1:6">
      <c r="A629" s="7">
        <f>29728</f>
        <v>29728</v>
      </c>
      <c r="B629" s="7" t="s">
        <v>7</v>
      </c>
      <c r="C629" s="7" t="s">
        <v>8</v>
      </c>
      <c r="D629" s="7" t="s">
        <v>620</v>
      </c>
      <c r="E629" s="7">
        <v>420</v>
      </c>
      <c r="F629" s="7" t="s">
        <v>10</v>
      </c>
    </row>
    <row r="630" s="2" customFormat="1" ht="22.5" customHeight="1" spans="1:6">
      <c r="A630" s="7">
        <f>29872</f>
        <v>29872</v>
      </c>
      <c r="B630" s="7" t="s">
        <v>7</v>
      </c>
      <c r="C630" s="7" t="s">
        <v>8</v>
      </c>
      <c r="D630" s="7" t="s">
        <v>621</v>
      </c>
      <c r="E630" s="7">
        <v>507</v>
      </c>
      <c r="F630" s="7" t="s">
        <v>10</v>
      </c>
    </row>
    <row r="631" s="2" customFormat="1" ht="22.5" customHeight="1" spans="1:6">
      <c r="A631" s="7">
        <f>29880</f>
        <v>29880</v>
      </c>
      <c r="B631" s="7" t="s">
        <v>7</v>
      </c>
      <c r="C631" s="7" t="s">
        <v>8</v>
      </c>
      <c r="D631" s="7" t="s">
        <v>622</v>
      </c>
      <c r="E631" s="7">
        <v>438</v>
      </c>
      <c r="F631" s="7" t="s">
        <v>10</v>
      </c>
    </row>
    <row r="632" s="2" customFormat="1" ht="22.5" customHeight="1" spans="1:6">
      <c r="A632" s="7">
        <f>29912</f>
        <v>29912</v>
      </c>
      <c r="B632" s="7" t="s">
        <v>7</v>
      </c>
      <c r="C632" s="7" t="s">
        <v>8</v>
      </c>
      <c r="D632" s="7" t="s">
        <v>623</v>
      </c>
      <c r="E632" s="7">
        <v>420</v>
      </c>
      <c r="F632" s="7" t="s">
        <v>10</v>
      </c>
    </row>
    <row r="633" s="2" customFormat="1" ht="22.5" customHeight="1" spans="1:6">
      <c r="A633" s="7">
        <f>29966</f>
        <v>29966</v>
      </c>
      <c r="B633" s="7" t="s">
        <v>7</v>
      </c>
      <c r="C633" s="7" t="s">
        <v>8</v>
      </c>
      <c r="D633" s="7" t="s">
        <v>624</v>
      </c>
      <c r="E633" s="7">
        <v>431</v>
      </c>
      <c r="F633" s="7" t="s">
        <v>10</v>
      </c>
    </row>
    <row r="634" s="2" customFormat="1" ht="22.5" customHeight="1" spans="1:6">
      <c r="A634" s="7">
        <f>29980</f>
        <v>29980</v>
      </c>
      <c r="B634" s="7" t="s">
        <v>7</v>
      </c>
      <c r="C634" s="7" t="s">
        <v>8</v>
      </c>
      <c r="D634" s="7" t="s">
        <v>625</v>
      </c>
      <c r="E634" s="7">
        <v>315</v>
      </c>
      <c r="F634" s="7" t="s">
        <v>10</v>
      </c>
    </row>
    <row r="635" s="2" customFormat="1" ht="22.5" customHeight="1" spans="1:6">
      <c r="A635" s="7">
        <f>30059</f>
        <v>30059</v>
      </c>
      <c r="B635" s="7" t="s">
        <v>7</v>
      </c>
      <c r="C635" s="7" t="s">
        <v>8</v>
      </c>
      <c r="D635" s="7" t="s">
        <v>626</v>
      </c>
      <c r="E635" s="7">
        <v>824</v>
      </c>
      <c r="F635" s="7" t="s">
        <v>10</v>
      </c>
    </row>
    <row r="636" s="2" customFormat="1" ht="22.5" customHeight="1" spans="1:6">
      <c r="A636" s="7">
        <f>30081</f>
        <v>30081</v>
      </c>
      <c r="B636" s="7" t="s">
        <v>7</v>
      </c>
      <c r="C636" s="7" t="s">
        <v>8</v>
      </c>
      <c r="D636" s="7" t="s">
        <v>627</v>
      </c>
      <c r="E636" s="7">
        <v>431</v>
      </c>
      <c r="F636" s="7" t="s">
        <v>10</v>
      </c>
    </row>
    <row r="637" s="2" customFormat="1" ht="22.5" customHeight="1" spans="1:6">
      <c r="A637" s="7">
        <f>30102</f>
        <v>30102</v>
      </c>
      <c r="B637" s="7" t="s">
        <v>7</v>
      </c>
      <c r="C637" s="7" t="s">
        <v>8</v>
      </c>
      <c r="D637" s="7" t="s">
        <v>628</v>
      </c>
      <c r="E637" s="7">
        <v>497</v>
      </c>
      <c r="F637" s="7" t="s">
        <v>10</v>
      </c>
    </row>
    <row r="638" s="2" customFormat="1" ht="22.5" customHeight="1" spans="1:6">
      <c r="A638" s="7">
        <f>30139</f>
        <v>30139</v>
      </c>
      <c r="B638" s="7" t="s">
        <v>7</v>
      </c>
      <c r="C638" s="7" t="s">
        <v>8</v>
      </c>
      <c r="D638" s="7" t="s">
        <v>34</v>
      </c>
      <c r="E638" s="7">
        <v>410</v>
      </c>
      <c r="F638" s="7" t="s">
        <v>10</v>
      </c>
    </row>
    <row r="639" s="2" customFormat="1" ht="22.5" customHeight="1" spans="1:6">
      <c r="A639" s="7">
        <f>30150</f>
        <v>30150</v>
      </c>
      <c r="B639" s="7" t="s">
        <v>7</v>
      </c>
      <c r="C639" s="7" t="s">
        <v>8</v>
      </c>
      <c r="D639" s="7" t="s">
        <v>629</v>
      </c>
      <c r="E639" s="7">
        <v>488</v>
      </c>
      <c r="F639" s="7" t="s">
        <v>10</v>
      </c>
    </row>
    <row r="640" s="2" customFormat="1" ht="22.5" customHeight="1" spans="1:6">
      <c r="A640" s="7">
        <f>30168</f>
        <v>30168</v>
      </c>
      <c r="B640" s="7" t="s">
        <v>7</v>
      </c>
      <c r="C640" s="7" t="s">
        <v>8</v>
      </c>
      <c r="D640" s="7" t="s">
        <v>630</v>
      </c>
      <c r="E640" s="7">
        <v>622</v>
      </c>
      <c r="F640" s="7" t="s">
        <v>10</v>
      </c>
    </row>
    <row r="641" s="2" customFormat="1" ht="22.5" customHeight="1" spans="1:6">
      <c r="A641" s="7">
        <f>30180</f>
        <v>30180</v>
      </c>
      <c r="B641" s="7" t="s">
        <v>7</v>
      </c>
      <c r="C641" s="7" t="s">
        <v>8</v>
      </c>
      <c r="D641" s="7" t="s">
        <v>631</v>
      </c>
      <c r="E641" s="7">
        <v>410</v>
      </c>
      <c r="F641" s="7" t="s">
        <v>10</v>
      </c>
    </row>
    <row r="642" s="2" customFormat="1" ht="22.5" customHeight="1" spans="1:6">
      <c r="A642" s="7">
        <f>30209</f>
        <v>30209</v>
      </c>
      <c r="B642" s="7" t="s">
        <v>7</v>
      </c>
      <c r="C642" s="7" t="s">
        <v>8</v>
      </c>
      <c r="D642" s="7" t="s">
        <v>632</v>
      </c>
      <c r="E642" s="7">
        <v>488</v>
      </c>
      <c r="F642" s="7" t="s">
        <v>10</v>
      </c>
    </row>
    <row r="643" s="2" customFormat="1" ht="22.5" customHeight="1" spans="1:6">
      <c r="A643" s="7">
        <f>30278</f>
        <v>30278</v>
      </c>
      <c r="B643" s="7" t="s">
        <v>7</v>
      </c>
      <c r="C643" s="7" t="s">
        <v>8</v>
      </c>
      <c r="D643" s="7" t="s">
        <v>34</v>
      </c>
      <c r="E643" s="7">
        <v>420</v>
      </c>
      <c r="F643" s="7" t="s">
        <v>10</v>
      </c>
    </row>
    <row r="644" s="2" customFormat="1" ht="22.5" customHeight="1" spans="1:6">
      <c r="A644" s="7">
        <f>30290</f>
        <v>30290</v>
      </c>
      <c r="B644" s="7" t="s">
        <v>7</v>
      </c>
      <c r="C644" s="7" t="s">
        <v>8</v>
      </c>
      <c r="D644" s="7" t="s">
        <v>125</v>
      </c>
      <c r="E644" s="7">
        <v>446</v>
      </c>
      <c r="F644" s="7" t="s">
        <v>10</v>
      </c>
    </row>
    <row r="645" s="2" customFormat="1" ht="22.5" customHeight="1" spans="1:6">
      <c r="A645" s="7">
        <f>30314</f>
        <v>30314</v>
      </c>
      <c r="B645" s="7" t="s">
        <v>7</v>
      </c>
      <c r="C645" s="7" t="s">
        <v>8</v>
      </c>
      <c r="D645" s="7" t="s">
        <v>633</v>
      </c>
      <c r="E645" s="7">
        <v>497</v>
      </c>
      <c r="F645" s="7" t="s">
        <v>10</v>
      </c>
    </row>
    <row r="646" s="2" customFormat="1" ht="22.5" customHeight="1" spans="1:6">
      <c r="A646" s="7">
        <f>30321</f>
        <v>30321</v>
      </c>
      <c r="B646" s="7" t="s">
        <v>7</v>
      </c>
      <c r="C646" s="7" t="s">
        <v>8</v>
      </c>
      <c r="D646" s="7" t="s">
        <v>634</v>
      </c>
      <c r="E646" s="7">
        <v>824</v>
      </c>
      <c r="F646" s="7" t="s">
        <v>10</v>
      </c>
    </row>
    <row r="647" s="2" customFormat="1" ht="22.5" customHeight="1" spans="1:6">
      <c r="A647" s="7">
        <f>30389</f>
        <v>30389</v>
      </c>
      <c r="B647" s="7" t="s">
        <v>7</v>
      </c>
      <c r="C647" s="7" t="s">
        <v>8</v>
      </c>
      <c r="D647" s="7" t="s">
        <v>635</v>
      </c>
      <c r="E647" s="7">
        <v>420</v>
      </c>
      <c r="F647" s="7" t="s">
        <v>10</v>
      </c>
    </row>
    <row r="648" s="2" customFormat="1" ht="22.5" customHeight="1" spans="1:6">
      <c r="A648" s="7">
        <f>30409</f>
        <v>30409</v>
      </c>
      <c r="B648" s="7" t="s">
        <v>7</v>
      </c>
      <c r="C648" s="7" t="s">
        <v>8</v>
      </c>
      <c r="D648" s="7" t="s">
        <v>636</v>
      </c>
      <c r="E648" s="7">
        <v>410</v>
      </c>
      <c r="F648" s="7" t="s">
        <v>10</v>
      </c>
    </row>
    <row r="649" s="2" customFormat="1" ht="22.5" customHeight="1" spans="1:6">
      <c r="A649" s="7">
        <f>30431</f>
        <v>30431</v>
      </c>
      <c r="B649" s="7" t="s">
        <v>7</v>
      </c>
      <c r="C649" s="7" t="s">
        <v>8</v>
      </c>
      <c r="D649" s="7" t="s">
        <v>637</v>
      </c>
      <c r="E649" s="7">
        <v>842</v>
      </c>
      <c r="F649" s="7" t="s">
        <v>10</v>
      </c>
    </row>
    <row r="650" s="2" customFormat="1" ht="22.5" customHeight="1" spans="1:6">
      <c r="A650" s="7">
        <f>30484</f>
        <v>30484</v>
      </c>
      <c r="B650" s="7" t="s">
        <v>7</v>
      </c>
      <c r="C650" s="7" t="s">
        <v>8</v>
      </c>
      <c r="D650" s="7" t="s">
        <v>638</v>
      </c>
      <c r="E650" s="7">
        <v>840</v>
      </c>
      <c r="F650" s="7" t="s">
        <v>10</v>
      </c>
    </row>
    <row r="651" s="2" customFormat="1" ht="22.5" customHeight="1" spans="1:6">
      <c r="A651" s="7">
        <f>30834</f>
        <v>30834</v>
      </c>
      <c r="B651" s="7" t="s">
        <v>7</v>
      </c>
      <c r="C651" s="7" t="s">
        <v>8</v>
      </c>
      <c r="D651" s="7" t="s">
        <v>639</v>
      </c>
      <c r="E651" s="7">
        <v>410</v>
      </c>
      <c r="F651" s="7" t="s">
        <v>10</v>
      </c>
    </row>
    <row r="652" s="2" customFormat="1" ht="22.5" customHeight="1" spans="1:6">
      <c r="A652" s="7">
        <f>30889</f>
        <v>30889</v>
      </c>
      <c r="B652" s="7" t="s">
        <v>7</v>
      </c>
      <c r="C652" s="7" t="s">
        <v>8</v>
      </c>
      <c r="D652" s="7" t="s">
        <v>640</v>
      </c>
      <c r="E652" s="7">
        <v>862</v>
      </c>
      <c r="F652" s="7" t="s">
        <v>10</v>
      </c>
    </row>
    <row r="653" s="2" customFormat="1" ht="22.5" customHeight="1" spans="1:6">
      <c r="A653" s="7">
        <f>30940</f>
        <v>30940</v>
      </c>
      <c r="B653" s="7" t="s">
        <v>7</v>
      </c>
      <c r="C653" s="7" t="s">
        <v>8</v>
      </c>
      <c r="D653" s="7" t="s">
        <v>641</v>
      </c>
      <c r="E653" s="7">
        <v>420</v>
      </c>
      <c r="F653" s="7" t="s">
        <v>10</v>
      </c>
    </row>
    <row r="654" s="2" customFormat="1" ht="22.5" customHeight="1" spans="1:6">
      <c r="A654" s="7">
        <f>31003</f>
        <v>31003</v>
      </c>
      <c r="B654" s="7" t="s">
        <v>7</v>
      </c>
      <c r="C654" s="7" t="s">
        <v>8</v>
      </c>
      <c r="D654" s="7" t="s">
        <v>642</v>
      </c>
      <c r="E654" s="7">
        <v>862</v>
      </c>
      <c r="F654" s="7" t="s">
        <v>10</v>
      </c>
    </row>
    <row r="655" s="2" customFormat="1" ht="22.5" customHeight="1" spans="1:6">
      <c r="A655" s="7">
        <f>31106</f>
        <v>31106</v>
      </c>
      <c r="B655" s="7" t="s">
        <v>7</v>
      </c>
      <c r="C655" s="7" t="s">
        <v>8</v>
      </c>
      <c r="D655" s="7" t="s">
        <v>643</v>
      </c>
      <c r="E655" s="7">
        <v>840</v>
      </c>
      <c r="F655" s="7" t="s">
        <v>10</v>
      </c>
    </row>
    <row r="656" s="2" customFormat="1" ht="22.5" customHeight="1" spans="1:6">
      <c r="A656" s="7">
        <f>31166</f>
        <v>31166</v>
      </c>
      <c r="B656" s="7" t="s">
        <v>7</v>
      </c>
      <c r="C656" s="7" t="s">
        <v>8</v>
      </c>
      <c r="D656" s="7" t="s">
        <v>644</v>
      </c>
      <c r="E656" s="7">
        <v>674</v>
      </c>
      <c r="F656" s="7" t="s">
        <v>10</v>
      </c>
    </row>
    <row r="657" s="2" customFormat="1" ht="22.5" customHeight="1" spans="1:6">
      <c r="A657" s="7">
        <f>31172</f>
        <v>31172</v>
      </c>
      <c r="B657" s="7" t="s">
        <v>7</v>
      </c>
      <c r="C657" s="7" t="s">
        <v>8</v>
      </c>
      <c r="D657" s="7" t="s">
        <v>645</v>
      </c>
      <c r="E657" s="7">
        <v>796</v>
      </c>
      <c r="F657" s="7" t="s">
        <v>10</v>
      </c>
    </row>
    <row r="658" s="2" customFormat="1" ht="22.5" customHeight="1" spans="1:6">
      <c r="A658" s="7">
        <f>31181</f>
        <v>31181</v>
      </c>
      <c r="B658" s="7" t="s">
        <v>7</v>
      </c>
      <c r="C658" s="7" t="s">
        <v>8</v>
      </c>
      <c r="D658" s="7" t="s">
        <v>646</v>
      </c>
      <c r="E658" s="7">
        <v>808</v>
      </c>
      <c r="F658" s="7" t="s">
        <v>10</v>
      </c>
    </row>
    <row r="659" s="2" customFormat="1" ht="22.5" customHeight="1" spans="1:6">
      <c r="A659" s="7">
        <f>31212</f>
        <v>31212</v>
      </c>
      <c r="B659" s="7" t="s">
        <v>7</v>
      </c>
      <c r="C659" s="7" t="s">
        <v>8</v>
      </c>
      <c r="D659" s="7" t="s">
        <v>647</v>
      </c>
      <c r="E659" s="7">
        <v>840</v>
      </c>
      <c r="F659" s="7" t="s">
        <v>10</v>
      </c>
    </row>
    <row r="660" s="2" customFormat="1" ht="22.5" customHeight="1" spans="1:6">
      <c r="A660" s="7">
        <f>31349</f>
        <v>31349</v>
      </c>
      <c r="B660" s="7" t="s">
        <v>7</v>
      </c>
      <c r="C660" s="7" t="s">
        <v>8</v>
      </c>
      <c r="D660" s="7" t="s">
        <v>648</v>
      </c>
      <c r="E660" s="7">
        <v>497</v>
      </c>
      <c r="F660" s="7" t="s">
        <v>10</v>
      </c>
    </row>
    <row r="661" s="2" customFormat="1" ht="22.5" customHeight="1" spans="1:6">
      <c r="A661" s="7">
        <f>31389</f>
        <v>31389</v>
      </c>
      <c r="B661" s="7" t="s">
        <v>7</v>
      </c>
      <c r="C661" s="7" t="s">
        <v>8</v>
      </c>
      <c r="D661" s="7" t="s">
        <v>649</v>
      </c>
      <c r="E661" s="7">
        <v>840</v>
      </c>
      <c r="F661" s="7" t="s">
        <v>10</v>
      </c>
    </row>
    <row r="662" s="2" customFormat="1" ht="22.5" customHeight="1" spans="1:6">
      <c r="A662" s="7">
        <f>31501</f>
        <v>31501</v>
      </c>
      <c r="B662" s="7" t="s">
        <v>7</v>
      </c>
      <c r="C662" s="7" t="s">
        <v>8</v>
      </c>
      <c r="D662" s="7" t="s">
        <v>650</v>
      </c>
      <c r="E662" s="7">
        <v>410</v>
      </c>
      <c r="F662" s="7" t="s">
        <v>10</v>
      </c>
    </row>
    <row r="663" s="2" customFormat="1" ht="22.5" customHeight="1" spans="1:6">
      <c r="A663" s="7">
        <f>31514</f>
        <v>31514</v>
      </c>
      <c r="B663" s="7" t="s">
        <v>7</v>
      </c>
      <c r="C663" s="7" t="s">
        <v>8</v>
      </c>
      <c r="D663" s="7" t="s">
        <v>651</v>
      </c>
      <c r="E663" s="7">
        <v>497</v>
      </c>
      <c r="F663" s="7" t="s">
        <v>10</v>
      </c>
    </row>
    <row r="664" s="2" customFormat="1" ht="22.5" customHeight="1" spans="1:6">
      <c r="A664" s="7">
        <f>31521</f>
        <v>31521</v>
      </c>
      <c r="B664" s="7" t="s">
        <v>7</v>
      </c>
      <c r="C664" s="7" t="s">
        <v>8</v>
      </c>
      <c r="D664" s="7" t="s">
        <v>652</v>
      </c>
      <c r="E664" s="7">
        <v>776</v>
      </c>
      <c r="F664" s="7" t="s">
        <v>10</v>
      </c>
    </row>
    <row r="665" s="2" customFormat="1" ht="22.5" customHeight="1" spans="1:6">
      <c r="A665" s="7">
        <f>31554</f>
        <v>31554</v>
      </c>
      <c r="B665" s="7" t="s">
        <v>7</v>
      </c>
      <c r="C665" s="7" t="s">
        <v>8</v>
      </c>
      <c r="D665" s="7" t="s">
        <v>653</v>
      </c>
      <c r="E665" s="7">
        <v>420</v>
      </c>
      <c r="F665" s="7" t="s">
        <v>10</v>
      </c>
    </row>
    <row r="666" s="2" customFormat="1" ht="22.5" customHeight="1" spans="1:6">
      <c r="A666" s="7">
        <f>31595</f>
        <v>31595</v>
      </c>
      <c r="B666" s="7" t="s">
        <v>7</v>
      </c>
      <c r="C666" s="7" t="s">
        <v>8</v>
      </c>
      <c r="D666" s="7" t="s">
        <v>654</v>
      </c>
      <c r="E666" s="7">
        <v>488</v>
      </c>
      <c r="F666" s="7" t="s">
        <v>10</v>
      </c>
    </row>
    <row r="667" s="2" customFormat="1" ht="22.5" customHeight="1" spans="1:6">
      <c r="A667" s="7">
        <f>31600</f>
        <v>31600</v>
      </c>
      <c r="B667" s="7" t="s">
        <v>7</v>
      </c>
      <c r="C667" s="7" t="s">
        <v>8</v>
      </c>
      <c r="D667" s="7" t="s">
        <v>655</v>
      </c>
      <c r="E667" s="7">
        <v>708</v>
      </c>
      <c r="F667" s="7" t="s">
        <v>10</v>
      </c>
    </row>
    <row r="668" s="2" customFormat="1" ht="22.5" customHeight="1" spans="1:6">
      <c r="A668" s="7">
        <f>31700</f>
        <v>31700</v>
      </c>
      <c r="B668" s="7" t="s">
        <v>7</v>
      </c>
      <c r="C668" s="7" t="s">
        <v>8</v>
      </c>
      <c r="D668" s="7" t="s">
        <v>656</v>
      </c>
      <c r="E668" s="7">
        <v>862</v>
      </c>
      <c r="F668" s="7" t="s">
        <v>10</v>
      </c>
    </row>
    <row r="669" s="2" customFormat="1" ht="22.5" customHeight="1" spans="1:6">
      <c r="A669" s="7">
        <f>31741</f>
        <v>31741</v>
      </c>
      <c r="B669" s="7" t="s">
        <v>7</v>
      </c>
      <c r="C669" s="7" t="s">
        <v>8</v>
      </c>
      <c r="D669" s="7" t="s">
        <v>657</v>
      </c>
      <c r="E669" s="7">
        <v>420</v>
      </c>
      <c r="F669" s="7" t="s">
        <v>10</v>
      </c>
    </row>
    <row r="670" s="2" customFormat="1" ht="22.5" customHeight="1" spans="1:6">
      <c r="A670" s="7">
        <f>31840</f>
        <v>31840</v>
      </c>
      <c r="B670" s="7" t="s">
        <v>7</v>
      </c>
      <c r="C670" s="7" t="s">
        <v>8</v>
      </c>
      <c r="D670" s="7" t="s">
        <v>658</v>
      </c>
      <c r="E670" s="7">
        <v>497</v>
      </c>
      <c r="F670" s="7" t="s">
        <v>10</v>
      </c>
    </row>
    <row r="671" s="2" customFormat="1" ht="22.5" customHeight="1" spans="1:6">
      <c r="A671" s="7">
        <f>31856</f>
        <v>31856</v>
      </c>
      <c r="B671" s="7" t="s">
        <v>7</v>
      </c>
      <c r="C671" s="7" t="s">
        <v>8</v>
      </c>
      <c r="D671" s="7" t="s">
        <v>659</v>
      </c>
      <c r="E671" s="7">
        <v>497</v>
      </c>
      <c r="F671" s="7" t="s">
        <v>10</v>
      </c>
    </row>
    <row r="672" s="2" customFormat="1" ht="22.5" customHeight="1" spans="1:6">
      <c r="A672" s="7">
        <f>31883</f>
        <v>31883</v>
      </c>
      <c r="B672" s="7" t="s">
        <v>7</v>
      </c>
      <c r="C672" s="7" t="s">
        <v>8</v>
      </c>
      <c r="D672" s="7" t="s">
        <v>660</v>
      </c>
      <c r="E672" s="7">
        <v>497</v>
      </c>
      <c r="F672" s="7" t="s">
        <v>10</v>
      </c>
    </row>
    <row r="673" s="2" customFormat="1" ht="22.5" customHeight="1" spans="1:6">
      <c r="A673" s="7">
        <f>31948</f>
        <v>31948</v>
      </c>
      <c r="B673" s="7" t="s">
        <v>7</v>
      </c>
      <c r="C673" s="7" t="s">
        <v>8</v>
      </c>
      <c r="D673" s="7" t="s">
        <v>661</v>
      </c>
      <c r="E673" s="7">
        <v>488</v>
      </c>
      <c r="F673" s="7" t="s">
        <v>10</v>
      </c>
    </row>
    <row r="674" s="2" customFormat="1" ht="22.5" customHeight="1" spans="1:6">
      <c r="A674" s="7">
        <f>32013</f>
        <v>32013</v>
      </c>
      <c r="B674" s="7" t="s">
        <v>7</v>
      </c>
      <c r="C674" s="7" t="s">
        <v>8</v>
      </c>
      <c r="D674" s="7" t="s">
        <v>662</v>
      </c>
      <c r="E674" s="7">
        <v>380</v>
      </c>
      <c r="F674" s="7" t="s">
        <v>10</v>
      </c>
    </row>
    <row r="675" s="2" customFormat="1" ht="22.5" customHeight="1" spans="1:6">
      <c r="A675" s="7">
        <f>32042</f>
        <v>32042</v>
      </c>
      <c r="B675" s="7" t="s">
        <v>7</v>
      </c>
      <c r="C675" s="7" t="s">
        <v>8</v>
      </c>
      <c r="D675" s="7" t="s">
        <v>663</v>
      </c>
      <c r="E675" s="7">
        <v>431</v>
      </c>
      <c r="F675" s="7" t="s">
        <v>10</v>
      </c>
    </row>
    <row r="676" s="2" customFormat="1" ht="22.5" customHeight="1" spans="1:6">
      <c r="A676" s="7">
        <f>32070</f>
        <v>32070</v>
      </c>
      <c r="B676" s="7" t="s">
        <v>7</v>
      </c>
      <c r="C676" s="7" t="s">
        <v>8</v>
      </c>
      <c r="D676" s="7" t="s">
        <v>580</v>
      </c>
      <c r="E676" s="7">
        <v>420</v>
      </c>
      <c r="F676" s="7" t="s">
        <v>10</v>
      </c>
    </row>
    <row r="677" s="2" customFormat="1" ht="22.5" customHeight="1" spans="1:6">
      <c r="A677" s="7">
        <f>32137</f>
        <v>32137</v>
      </c>
      <c r="B677" s="7" t="s">
        <v>7</v>
      </c>
      <c r="C677" s="7" t="s">
        <v>8</v>
      </c>
      <c r="D677" s="7" t="s">
        <v>664</v>
      </c>
      <c r="E677" s="7">
        <v>896</v>
      </c>
      <c r="F677" s="7" t="s">
        <v>10</v>
      </c>
    </row>
    <row r="678" s="2" customFormat="1" ht="22.5" customHeight="1" spans="1:6">
      <c r="A678" s="7">
        <f>32314</f>
        <v>32314</v>
      </c>
      <c r="B678" s="7" t="s">
        <v>7</v>
      </c>
      <c r="C678" s="7" t="s">
        <v>8</v>
      </c>
      <c r="D678" s="7" t="s">
        <v>665</v>
      </c>
      <c r="E678" s="7">
        <v>488</v>
      </c>
      <c r="F678" s="7" t="s">
        <v>10</v>
      </c>
    </row>
    <row r="679" s="2" customFormat="1" ht="22.5" customHeight="1" spans="1:6">
      <c r="A679" s="7">
        <f>32317</f>
        <v>32317</v>
      </c>
      <c r="B679" s="7" t="s">
        <v>7</v>
      </c>
      <c r="C679" s="7" t="s">
        <v>8</v>
      </c>
      <c r="D679" s="7" t="s">
        <v>666</v>
      </c>
      <c r="E679" s="7">
        <v>497</v>
      </c>
      <c r="F679" s="7" t="s">
        <v>10</v>
      </c>
    </row>
    <row r="680" s="2" customFormat="1" ht="22.5" customHeight="1" spans="1:6">
      <c r="A680" s="7">
        <f>32443</f>
        <v>32443</v>
      </c>
      <c r="B680" s="7" t="s">
        <v>7</v>
      </c>
      <c r="C680" s="7" t="s">
        <v>8</v>
      </c>
      <c r="D680" s="7" t="s">
        <v>667</v>
      </c>
      <c r="E680" s="7">
        <v>840</v>
      </c>
      <c r="F680" s="7" t="s">
        <v>10</v>
      </c>
    </row>
    <row r="681" s="2" customFormat="1" ht="22.5" customHeight="1" spans="1:6">
      <c r="A681" s="7">
        <f>32474</f>
        <v>32474</v>
      </c>
      <c r="B681" s="7" t="s">
        <v>7</v>
      </c>
      <c r="C681" s="7" t="s">
        <v>8</v>
      </c>
      <c r="D681" s="7" t="s">
        <v>668</v>
      </c>
      <c r="E681" s="7">
        <v>420</v>
      </c>
      <c r="F681" s="7" t="s">
        <v>10</v>
      </c>
    </row>
    <row r="682" s="2" customFormat="1" ht="22.5" customHeight="1" spans="1:6">
      <c r="A682" s="7">
        <f>32496</f>
        <v>32496</v>
      </c>
      <c r="B682" s="7" t="s">
        <v>7</v>
      </c>
      <c r="C682" s="7" t="s">
        <v>8</v>
      </c>
      <c r="D682" s="7" t="s">
        <v>669</v>
      </c>
      <c r="E682" s="7">
        <v>488</v>
      </c>
      <c r="F682" s="7" t="s">
        <v>10</v>
      </c>
    </row>
    <row r="683" s="2" customFormat="1" ht="22.5" customHeight="1" spans="1:6">
      <c r="A683" s="7">
        <f>32548</f>
        <v>32548</v>
      </c>
      <c r="B683" s="7" t="s">
        <v>7</v>
      </c>
      <c r="C683" s="7" t="s">
        <v>8</v>
      </c>
      <c r="D683" s="7" t="s">
        <v>670</v>
      </c>
      <c r="E683" s="7">
        <v>410</v>
      </c>
      <c r="F683" s="7" t="s">
        <v>10</v>
      </c>
    </row>
    <row r="684" s="2" customFormat="1" ht="22.5" customHeight="1" spans="1:6">
      <c r="A684" s="7">
        <f>32616</f>
        <v>32616</v>
      </c>
      <c r="B684" s="7" t="s">
        <v>7</v>
      </c>
      <c r="C684" s="7" t="s">
        <v>8</v>
      </c>
      <c r="D684" s="7" t="s">
        <v>671</v>
      </c>
      <c r="E684" s="7">
        <v>431</v>
      </c>
      <c r="F684" s="7" t="s">
        <v>10</v>
      </c>
    </row>
    <row r="685" s="2" customFormat="1" ht="22.5" customHeight="1" spans="1:6">
      <c r="A685" s="7">
        <f>32631</f>
        <v>32631</v>
      </c>
      <c r="B685" s="7" t="s">
        <v>7</v>
      </c>
      <c r="C685" s="7" t="s">
        <v>8</v>
      </c>
      <c r="D685" s="7" t="s">
        <v>672</v>
      </c>
      <c r="E685" s="7">
        <v>824</v>
      </c>
      <c r="F685" s="7" t="s">
        <v>10</v>
      </c>
    </row>
    <row r="686" s="2" customFormat="1" ht="22.5" customHeight="1" spans="1:6">
      <c r="A686" s="7">
        <f>32710</f>
        <v>32710</v>
      </c>
      <c r="B686" s="7" t="s">
        <v>7</v>
      </c>
      <c r="C686" s="7" t="s">
        <v>8</v>
      </c>
      <c r="D686" s="7" t="s">
        <v>673</v>
      </c>
      <c r="E686" s="7">
        <v>299</v>
      </c>
      <c r="F686" s="7" t="s">
        <v>10</v>
      </c>
    </row>
    <row r="687" s="2" customFormat="1" ht="22.5" customHeight="1" spans="1:6">
      <c r="A687" s="7">
        <f>32739</f>
        <v>32739</v>
      </c>
      <c r="B687" s="7" t="s">
        <v>7</v>
      </c>
      <c r="C687" s="7" t="s">
        <v>8</v>
      </c>
      <c r="D687" s="7" t="s">
        <v>674</v>
      </c>
      <c r="E687" s="7">
        <v>410</v>
      </c>
      <c r="F687" s="7" t="s">
        <v>10</v>
      </c>
    </row>
    <row r="688" s="2" customFormat="1" ht="22.5" customHeight="1" spans="1:6">
      <c r="A688" s="7">
        <f>32749</f>
        <v>32749</v>
      </c>
      <c r="B688" s="7" t="s">
        <v>7</v>
      </c>
      <c r="C688" s="7" t="s">
        <v>8</v>
      </c>
      <c r="D688" s="7" t="s">
        <v>675</v>
      </c>
      <c r="E688" s="7">
        <v>420</v>
      </c>
      <c r="F688" s="7" t="s">
        <v>10</v>
      </c>
    </row>
    <row r="689" s="2" customFormat="1" ht="22.5" customHeight="1" spans="1:6">
      <c r="A689" s="7">
        <f>32754</f>
        <v>32754</v>
      </c>
      <c r="B689" s="7" t="s">
        <v>7</v>
      </c>
      <c r="C689" s="7" t="s">
        <v>8</v>
      </c>
      <c r="D689" s="7" t="s">
        <v>676</v>
      </c>
      <c r="E689" s="7">
        <v>431</v>
      </c>
      <c r="F689" s="7" t="s">
        <v>10</v>
      </c>
    </row>
    <row r="690" s="2" customFormat="1" ht="22.5" customHeight="1" spans="1:6">
      <c r="A690" s="7">
        <f>32772</f>
        <v>32772</v>
      </c>
      <c r="B690" s="7" t="s">
        <v>7</v>
      </c>
      <c r="C690" s="7" t="s">
        <v>8</v>
      </c>
      <c r="D690" s="7" t="s">
        <v>677</v>
      </c>
      <c r="E690" s="7">
        <v>410</v>
      </c>
      <c r="F690" s="7" t="s">
        <v>10</v>
      </c>
    </row>
    <row r="691" s="2" customFormat="1" ht="22.5" customHeight="1" spans="1:6">
      <c r="A691" s="7">
        <f>32778</f>
        <v>32778</v>
      </c>
      <c r="B691" s="7" t="s">
        <v>7</v>
      </c>
      <c r="C691" s="7" t="s">
        <v>8</v>
      </c>
      <c r="D691" s="7" t="s">
        <v>678</v>
      </c>
      <c r="E691" s="7">
        <v>488</v>
      </c>
      <c r="F691" s="7" t="s">
        <v>10</v>
      </c>
    </row>
    <row r="692" s="2" customFormat="1" ht="22.5" customHeight="1" spans="1:6">
      <c r="A692" s="7">
        <f>32783</f>
        <v>32783</v>
      </c>
      <c r="B692" s="7" t="s">
        <v>7</v>
      </c>
      <c r="C692" s="7" t="s">
        <v>8</v>
      </c>
      <c r="D692" s="7" t="s">
        <v>679</v>
      </c>
      <c r="E692" s="7">
        <v>724</v>
      </c>
      <c r="F692" s="7" t="s">
        <v>10</v>
      </c>
    </row>
    <row r="693" s="2" customFormat="1" ht="22.5" customHeight="1" spans="1:6">
      <c r="A693" s="7">
        <f>33051</f>
        <v>33051</v>
      </c>
      <c r="B693" s="7" t="s">
        <v>7</v>
      </c>
      <c r="C693" s="7" t="s">
        <v>8</v>
      </c>
      <c r="D693" s="7" t="s">
        <v>680</v>
      </c>
      <c r="E693" s="7">
        <v>410</v>
      </c>
      <c r="F693" s="7" t="s">
        <v>10</v>
      </c>
    </row>
    <row r="694" s="2" customFormat="1" ht="22.5" customHeight="1" spans="1:6">
      <c r="A694" s="7">
        <f>33157</f>
        <v>33157</v>
      </c>
      <c r="B694" s="7" t="s">
        <v>7</v>
      </c>
      <c r="C694" s="7" t="s">
        <v>8</v>
      </c>
      <c r="D694" s="7" t="s">
        <v>681</v>
      </c>
      <c r="E694" s="7">
        <v>410</v>
      </c>
      <c r="F694" s="7" t="s">
        <v>10</v>
      </c>
    </row>
    <row r="695" s="2" customFormat="1" ht="22.5" customHeight="1" spans="1:6">
      <c r="A695" s="7">
        <f>33195</f>
        <v>33195</v>
      </c>
      <c r="B695" s="7" t="s">
        <v>7</v>
      </c>
      <c r="C695" s="7" t="s">
        <v>8</v>
      </c>
      <c r="D695" s="7" t="s">
        <v>564</v>
      </c>
      <c r="E695" s="7">
        <v>488</v>
      </c>
      <c r="F695" s="7" t="s">
        <v>10</v>
      </c>
    </row>
    <row r="696" s="2" customFormat="1" ht="22.5" customHeight="1" spans="1:6">
      <c r="A696" s="7">
        <f>33237</f>
        <v>33237</v>
      </c>
      <c r="B696" s="7" t="s">
        <v>7</v>
      </c>
      <c r="C696" s="7" t="s">
        <v>8</v>
      </c>
      <c r="D696" s="7" t="s">
        <v>682</v>
      </c>
      <c r="E696" s="7">
        <v>420</v>
      </c>
      <c r="F696" s="7" t="s">
        <v>10</v>
      </c>
    </row>
    <row r="697" s="2" customFormat="1" ht="22.5" customHeight="1" spans="1:6">
      <c r="A697" s="7">
        <f>33248</f>
        <v>33248</v>
      </c>
      <c r="B697" s="7" t="s">
        <v>7</v>
      </c>
      <c r="C697" s="7" t="s">
        <v>8</v>
      </c>
      <c r="D697" s="7" t="s">
        <v>683</v>
      </c>
      <c r="E697" s="7">
        <v>840</v>
      </c>
      <c r="F697" s="7" t="s">
        <v>10</v>
      </c>
    </row>
    <row r="698" s="2" customFormat="1" ht="22.5" customHeight="1" spans="1:6">
      <c r="A698" s="7">
        <f>33270</f>
        <v>33270</v>
      </c>
      <c r="B698" s="7" t="s">
        <v>7</v>
      </c>
      <c r="C698" s="7" t="s">
        <v>8</v>
      </c>
      <c r="D698" s="7" t="s">
        <v>684</v>
      </c>
      <c r="E698" s="7">
        <v>402</v>
      </c>
      <c r="F698" s="7" t="s">
        <v>10</v>
      </c>
    </row>
    <row r="699" s="2" customFormat="1" ht="22.5" customHeight="1" spans="1:6">
      <c r="A699" s="7">
        <f>33281</f>
        <v>33281</v>
      </c>
      <c r="B699" s="7" t="s">
        <v>7</v>
      </c>
      <c r="C699" s="7" t="s">
        <v>8</v>
      </c>
      <c r="D699" s="7" t="s">
        <v>685</v>
      </c>
      <c r="E699" s="7">
        <v>497</v>
      </c>
      <c r="F699" s="7" t="s">
        <v>10</v>
      </c>
    </row>
    <row r="700" s="2" customFormat="1" ht="22.5" customHeight="1" spans="1:6">
      <c r="A700" s="7">
        <f>33324</f>
        <v>33324</v>
      </c>
      <c r="B700" s="7" t="s">
        <v>7</v>
      </c>
      <c r="C700" s="7" t="s">
        <v>8</v>
      </c>
      <c r="D700" s="7" t="s">
        <v>686</v>
      </c>
      <c r="E700" s="7">
        <v>431</v>
      </c>
      <c r="F700" s="7" t="s">
        <v>10</v>
      </c>
    </row>
    <row r="701" s="2" customFormat="1" ht="22.5" customHeight="1" spans="1:6">
      <c r="A701" s="7">
        <f>33339</f>
        <v>33339</v>
      </c>
      <c r="B701" s="7" t="s">
        <v>7</v>
      </c>
      <c r="C701" s="7" t="s">
        <v>8</v>
      </c>
      <c r="D701" s="7" t="s">
        <v>687</v>
      </c>
      <c r="E701" s="7">
        <v>497</v>
      </c>
      <c r="F701" s="7" t="s">
        <v>10</v>
      </c>
    </row>
    <row r="702" s="2" customFormat="1" ht="22.5" customHeight="1" spans="1:6">
      <c r="A702" s="7">
        <f>33363</f>
        <v>33363</v>
      </c>
      <c r="B702" s="7" t="s">
        <v>7</v>
      </c>
      <c r="C702" s="7" t="s">
        <v>8</v>
      </c>
      <c r="D702" s="7" t="s">
        <v>688</v>
      </c>
      <c r="E702" s="7">
        <v>951</v>
      </c>
      <c r="F702" s="7" t="s">
        <v>10</v>
      </c>
    </row>
    <row r="703" s="2" customFormat="1" ht="22.5" customHeight="1" spans="1:6">
      <c r="A703" s="7">
        <f>33380</f>
        <v>33380</v>
      </c>
      <c r="B703" s="7" t="s">
        <v>7</v>
      </c>
      <c r="C703" s="7" t="s">
        <v>8</v>
      </c>
      <c r="D703" s="7" t="s">
        <v>689</v>
      </c>
      <c r="E703" s="7">
        <v>410</v>
      </c>
      <c r="F703" s="7" t="s">
        <v>10</v>
      </c>
    </row>
    <row r="704" s="2" customFormat="1" ht="22.5" customHeight="1" spans="1:6">
      <c r="A704" s="7">
        <f>33382</f>
        <v>33382</v>
      </c>
      <c r="B704" s="7" t="s">
        <v>7</v>
      </c>
      <c r="C704" s="7" t="s">
        <v>8</v>
      </c>
      <c r="D704" s="7" t="s">
        <v>690</v>
      </c>
      <c r="E704" s="7">
        <v>840</v>
      </c>
      <c r="F704" s="7" t="s">
        <v>10</v>
      </c>
    </row>
    <row r="705" s="2" customFormat="1" ht="22.5" customHeight="1" spans="1:6">
      <c r="A705" s="7">
        <f>33410</f>
        <v>33410</v>
      </c>
      <c r="B705" s="7" t="s">
        <v>7</v>
      </c>
      <c r="C705" s="7" t="s">
        <v>8</v>
      </c>
      <c r="D705" s="7" t="s">
        <v>691</v>
      </c>
      <c r="E705" s="7">
        <v>431</v>
      </c>
      <c r="F705" s="7" t="s">
        <v>10</v>
      </c>
    </row>
    <row r="706" s="2" customFormat="1" ht="22.5" customHeight="1" spans="1:6">
      <c r="A706" s="7">
        <f>33545</f>
        <v>33545</v>
      </c>
      <c r="B706" s="7" t="s">
        <v>7</v>
      </c>
      <c r="C706" s="7" t="s">
        <v>8</v>
      </c>
      <c r="D706" s="7" t="s">
        <v>692</v>
      </c>
      <c r="E706" s="7">
        <v>739</v>
      </c>
      <c r="F706" s="7" t="s">
        <v>10</v>
      </c>
    </row>
    <row r="707" s="2" customFormat="1" ht="22.5" customHeight="1" spans="1:6">
      <c r="A707" s="7">
        <f>33560</f>
        <v>33560</v>
      </c>
      <c r="B707" s="7" t="s">
        <v>7</v>
      </c>
      <c r="C707" s="7" t="s">
        <v>8</v>
      </c>
      <c r="D707" s="7" t="s">
        <v>693</v>
      </c>
      <c r="E707" s="7">
        <v>335</v>
      </c>
      <c r="F707" s="7" t="s">
        <v>10</v>
      </c>
    </row>
    <row r="708" s="2" customFormat="1" ht="22.5" customHeight="1" spans="1:6">
      <c r="A708" s="7">
        <f>33638</f>
        <v>33638</v>
      </c>
      <c r="B708" s="7" t="s">
        <v>7</v>
      </c>
      <c r="C708" s="7" t="s">
        <v>8</v>
      </c>
      <c r="D708" s="7" t="s">
        <v>694</v>
      </c>
      <c r="E708" s="7">
        <v>340</v>
      </c>
      <c r="F708" s="7" t="s">
        <v>10</v>
      </c>
    </row>
    <row r="709" s="2" customFormat="1" ht="22.5" customHeight="1" spans="1:6">
      <c r="A709" s="7">
        <f>33647</f>
        <v>33647</v>
      </c>
      <c r="B709" s="7" t="s">
        <v>7</v>
      </c>
      <c r="C709" s="7" t="s">
        <v>8</v>
      </c>
      <c r="D709" s="7" t="s">
        <v>695</v>
      </c>
      <c r="E709" s="7">
        <v>862</v>
      </c>
      <c r="F709" s="7" t="s">
        <v>10</v>
      </c>
    </row>
    <row r="710" s="2" customFormat="1" ht="22.5" customHeight="1" spans="1:6">
      <c r="A710" s="7">
        <f>33665</f>
        <v>33665</v>
      </c>
      <c r="B710" s="7" t="s">
        <v>7</v>
      </c>
      <c r="C710" s="7" t="s">
        <v>8</v>
      </c>
      <c r="D710" s="7" t="s">
        <v>696</v>
      </c>
      <c r="E710" s="7">
        <v>536</v>
      </c>
      <c r="F710" s="7" t="s">
        <v>10</v>
      </c>
    </row>
    <row r="711" s="2" customFormat="1" ht="22.5" customHeight="1" spans="1:6">
      <c r="A711" s="7">
        <f>33675</f>
        <v>33675</v>
      </c>
      <c r="B711" s="7" t="s">
        <v>7</v>
      </c>
      <c r="C711" s="7" t="s">
        <v>8</v>
      </c>
      <c r="D711" s="7" t="s">
        <v>697</v>
      </c>
      <c r="E711" s="7">
        <v>410</v>
      </c>
      <c r="F711" s="7" t="s">
        <v>10</v>
      </c>
    </row>
    <row r="712" s="2" customFormat="1" ht="22.5" customHeight="1" spans="1:6">
      <c r="A712" s="7">
        <f>33725</f>
        <v>33725</v>
      </c>
      <c r="B712" s="7" t="s">
        <v>7</v>
      </c>
      <c r="C712" s="7" t="s">
        <v>8</v>
      </c>
      <c r="D712" s="7" t="s">
        <v>698</v>
      </c>
      <c r="E712" s="7">
        <v>401</v>
      </c>
      <c r="F712" s="7" t="s">
        <v>10</v>
      </c>
    </row>
    <row r="713" s="2" customFormat="1" ht="22.5" customHeight="1" spans="1:6">
      <c r="A713" s="7">
        <f>33813</f>
        <v>33813</v>
      </c>
      <c r="B713" s="7" t="s">
        <v>7</v>
      </c>
      <c r="C713" s="7" t="s">
        <v>8</v>
      </c>
      <c r="D713" s="7" t="s">
        <v>699</v>
      </c>
      <c r="E713" s="7">
        <v>497</v>
      </c>
      <c r="F713" s="7" t="s">
        <v>10</v>
      </c>
    </row>
    <row r="714" s="2" customFormat="1" ht="22.5" customHeight="1" spans="1:6">
      <c r="A714" s="7">
        <f>33828</f>
        <v>33828</v>
      </c>
      <c r="B714" s="7" t="s">
        <v>7</v>
      </c>
      <c r="C714" s="7" t="s">
        <v>8</v>
      </c>
      <c r="D714" s="7" t="s">
        <v>700</v>
      </c>
      <c r="E714" s="7">
        <v>531</v>
      </c>
      <c r="F714" s="7" t="s">
        <v>10</v>
      </c>
    </row>
    <row r="715" s="2" customFormat="1" ht="22.5" customHeight="1" spans="1:6">
      <c r="A715" s="7">
        <f>33880</f>
        <v>33880</v>
      </c>
      <c r="B715" s="7" t="s">
        <v>7</v>
      </c>
      <c r="C715" s="7" t="s">
        <v>8</v>
      </c>
      <c r="D715" s="7" t="s">
        <v>701</v>
      </c>
      <c r="E715" s="7">
        <v>569</v>
      </c>
      <c r="F715" s="7" t="s">
        <v>10</v>
      </c>
    </row>
    <row r="716" s="2" customFormat="1" ht="22.5" customHeight="1" spans="1:6">
      <c r="A716" s="7">
        <f>33903</f>
        <v>33903</v>
      </c>
      <c r="B716" s="7" t="s">
        <v>7</v>
      </c>
      <c r="C716" s="7" t="s">
        <v>8</v>
      </c>
      <c r="D716" s="7" t="s">
        <v>702</v>
      </c>
      <c r="E716" s="7">
        <v>514</v>
      </c>
      <c r="F716" s="7" t="s">
        <v>10</v>
      </c>
    </row>
    <row r="717" s="2" customFormat="1" ht="22.5" customHeight="1" spans="1:6">
      <c r="A717" s="7">
        <f>33999</f>
        <v>33999</v>
      </c>
      <c r="B717" s="7" t="s">
        <v>7</v>
      </c>
      <c r="C717" s="7" t="s">
        <v>8</v>
      </c>
      <c r="D717" s="7" t="s">
        <v>703</v>
      </c>
      <c r="E717" s="7">
        <v>729</v>
      </c>
      <c r="F717" s="7" t="s">
        <v>10</v>
      </c>
    </row>
    <row r="718" s="2" customFormat="1" ht="22.5" customHeight="1" spans="1:6">
      <c r="A718" s="7">
        <f>34018</f>
        <v>34018</v>
      </c>
      <c r="B718" s="7" t="s">
        <v>7</v>
      </c>
      <c r="C718" s="7" t="s">
        <v>8</v>
      </c>
      <c r="D718" s="7" t="s">
        <v>704</v>
      </c>
      <c r="E718" s="7">
        <v>431</v>
      </c>
      <c r="F718" s="7" t="s">
        <v>10</v>
      </c>
    </row>
    <row r="719" s="2" customFormat="1" ht="22.5" customHeight="1" spans="1:6">
      <c r="A719" s="7">
        <f>34054</f>
        <v>34054</v>
      </c>
      <c r="B719" s="7" t="s">
        <v>7</v>
      </c>
      <c r="C719" s="7" t="s">
        <v>8</v>
      </c>
      <c r="D719" s="7" t="s">
        <v>705</v>
      </c>
      <c r="E719" s="7">
        <v>928</v>
      </c>
      <c r="F719" s="7" t="s">
        <v>10</v>
      </c>
    </row>
    <row r="720" s="2" customFormat="1" ht="22.5" customHeight="1" spans="1:6">
      <c r="A720" s="7">
        <f>34088</f>
        <v>34088</v>
      </c>
      <c r="B720" s="7" t="s">
        <v>7</v>
      </c>
      <c r="C720" s="7" t="s">
        <v>8</v>
      </c>
      <c r="D720" s="7" t="s">
        <v>706</v>
      </c>
      <c r="E720" s="7">
        <v>419</v>
      </c>
      <c r="F720" s="7" t="s">
        <v>10</v>
      </c>
    </row>
    <row r="721" s="2" customFormat="1" ht="22.5" customHeight="1" spans="1:6">
      <c r="A721" s="7">
        <f>34094</f>
        <v>34094</v>
      </c>
      <c r="B721" s="7" t="s">
        <v>7</v>
      </c>
      <c r="C721" s="7" t="s">
        <v>8</v>
      </c>
      <c r="D721" s="7" t="s">
        <v>707</v>
      </c>
      <c r="E721" s="7">
        <v>477</v>
      </c>
      <c r="F721" s="7" t="s">
        <v>10</v>
      </c>
    </row>
    <row r="722" s="2" customFormat="1" ht="22.5" customHeight="1" spans="1:6">
      <c r="A722" s="7">
        <f>34098</f>
        <v>34098</v>
      </c>
      <c r="B722" s="7" t="s">
        <v>7</v>
      </c>
      <c r="C722" s="7" t="s">
        <v>8</v>
      </c>
      <c r="D722" s="7" t="s">
        <v>88</v>
      </c>
      <c r="E722" s="7">
        <v>497</v>
      </c>
      <c r="F722" s="7" t="s">
        <v>10</v>
      </c>
    </row>
    <row r="723" s="2" customFormat="1" ht="22.5" customHeight="1" spans="1:6">
      <c r="A723" s="7">
        <f>34130</f>
        <v>34130</v>
      </c>
      <c r="B723" s="7" t="s">
        <v>7</v>
      </c>
      <c r="C723" s="7" t="s">
        <v>8</v>
      </c>
      <c r="D723" s="7" t="s">
        <v>708</v>
      </c>
      <c r="E723" s="7">
        <v>431</v>
      </c>
      <c r="F723" s="7" t="s">
        <v>10</v>
      </c>
    </row>
    <row r="724" s="2" customFormat="1" ht="22.5" customHeight="1" spans="1:6">
      <c r="A724" s="7">
        <f>34160</f>
        <v>34160</v>
      </c>
      <c r="B724" s="7" t="s">
        <v>7</v>
      </c>
      <c r="C724" s="7" t="s">
        <v>8</v>
      </c>
      <c r="D724" s="7" t="s">
        <v>709</v>
      </c>
      <c r="E724" s="7">
        <v>560</v>
      </c>
      <c r="F724" s="7" t="s">
        <v>10</v>
      </c>
    </row>
    <row r="725" s="2" customFormat="1" ht="22.5" customHeight="1" spans="1:6">
      <c r="A725" s="7">
        <f>34165</f>
        <v>34165</v>
      </c>
      <c r="B725" s="7" t="s">
        <v>7</v>
      </c>
      <c r="C725" s="7" t="s">
        <v>8</v>
      </c>
      <c r="D725" s="7" t="s">
        <v>710</v>
      </c>
      <c r="E725" s="7">
        <v>497</v>
      </c>
      <c r="F725" s="7" t="s">
        <v>10</v>
      </c>
    </row>
    <row r="726" s="2" customFormat="1" ht="22.5" customHeight="1" spans="1:6">
      <c r="A726" s="7">
        <f>34193</f>
        <v>34193</v>
      </c>
      <c r="B726" s="7" t="s">
        <v>7</v>
      </c>
      <c r="C726" s="7" t="s">
        <v>8</v>
      </c>
      <c r="D726" s="7" t="s">
        <v>711</v>
      </c>
      <c r="E726" s="7">
        <v>420</v>
      </c>
      <c r="F726" s="7" t="s">
        <v>10</v>
      </c>
    </row>
    <row r="727" s="2" customFormat="1" ht="22.5" customHeight="1" spans="1:6">
      <c r="A727" s="7">
        <f>34340</f>
        <v>34340</v>
      </c>
      <c r="B727" s="7" t="s">
        <v>7</v>
      </c>
      <c r="C727" s="7" t="s">
        <v>8</v>
      </c>
      <c r="D727" s="7" t="s">
        <v>712</v>
      </c>
      <c r="E727" s="7">
        <v>431</v>
      </c>
      <c r="F727" s="7" t="s">
        <v>10</v>
      </c>
    </row>
    <row r="728" s="2" customFormat="1" ht="22.5" customHeight="1" spans="1:6">
      <c r="A728" s="7">
        <f>34426</f>
        <v>34426</v>
      </c>
      <c r="B728" s="7" t="s">
        <v>7</v>
      </c>
      <c r="C728" s="7" t="s">
        <v>8</v>
      </c>
      <c r="D728" s="7" t="s">
        <v>713</v>
      </c>
      <c r="E728" s="7">
        <v>774</v>
      </c>
      <c r="F728" s="7" t="s">
        <v>10</v>
      </c>
    </row>
    <row r="729" s="2" customFormat="1" ht="22.5" customHeight="1" spans="1:6">
      <c r="A729" s="7">
        <f>34440</f>
        <v>34440</v>
      </c>
      <c r="B729" s="7" t="s">
        <v>7</v>
      </c>
      <c r="C729" s="7" t="s">
        <v>8</v>
      </c>
      <c r="D729" s="7" t="s">
        <v>714</v>
      </c>
      <c r="E729" s="7">
        <v>607</v>
      </c>
      <c r="F729" s="7" t="s">
        <v>10</v>
      </c>
    </row>
    <row r="730" s="2" customFormat="1" ht="22.5" customHeight="1" spans="1:6">
      <c r="A730" s="7">
        <f>34450</f>
        <v>34450</v>
      </c>
      <c r="B730" s="7" t="s">
        <v>7</v>
      </c>
      <c r="C730" s="7" t="s">
        <v>8</v>
      </c>
      <c r="D730" s="7" t="s">
        <v>715</v>
      </c>
      <c r="E730" s="7">
        <v>431</v>
      </c>
      <c r="F730" s="7" t="s">
        <v>10</v>
      </c>
    </row>
    <row r="731" s="2" customFormat="1" ht="22.5" customHeight="1" spans="1:6">
      <c r="A731" s="7">
        <f>34585</f>
        <v>34585</v>
      </c>
      <c r="B731" s="7" t="s">
        <v>7</v>
      </c>
      <c r="C731" s="7" t="s">
        <v>8</v>
      </c>
      <c r="D731" s="7" t="s">
        <v>716</v>
      </c>
      <c r="E731" s="7">
        <v>431</v>
      </c>
      <c r="F731" s="7" t="s">
        <v>10</v>
      </c>
    </row>
    <row r="732" s="2" customFormat="1" ht="22.5" customHeight="1" spans="1:6">
      <c r="A732" s="7">
        <f>34591</f>
        <v>34591</v>
      </c>
      <c r="B732" s="7" t="s">
        <v>7</v>
      </c>
      <c r="C732" s="7" t="s">
        <v>8</v>
      </c>
      <c r="D732" s="7" t="s">
        <v>717</v>
      </c>
      <c r="E732" s="7">
        <v>345</v>
      </c>
      <c r="F732" s="7" t="s">
        <v>10</v>
      </c>
    </row>
    <row r="733" s="2" customFormat="1" ht="22.5" customHeight="1" spans="1:6">
      <c r="A733" s="7">
        <f>34635</f>
        <v>34635</v>
      </c>
      <c r="B733" s="7" t="s">
        <v>7</v>
      </c>
      <c r="C733" s="7" t="s">
        <v>8</v>
      </c>
      <c r="D733" s="7" t="s">
        <v>718</v>
      </c>
      <c r="E733" s="7">
        <v>497</v>
      </c>
      <c r="F733" s="7" t="s">
        <v>10</v>
      </c>
    </row>
    <row r="734" s="2" customFormat="1" ht="22.5" customHeight="1" spans="1:6">
      <c r="A734" s="7">
        <f>34654</f>
        <v>34654</v>
      </c>
      <c r="B734" s="7" t="s">
        <v>7</v>
      </c>
      <c r="C734" s="7" t="s">
        <v>8</v>
      </c>
      <c r="D734" s="7" t="s">
        <v>719</v>
      </c>
      <c r="E734" s="7">
        <v>497</v>
      </c>
      <c r="F734" s="7" t="s">
        <v>10</v>
      </c>
    </row>
    <row r="735" s="2" customFormat="1" ht="22.5" customHeight="1" spans="1:6">
      <c r="A735" s="7">
        <f>34655</f>
        <v>34655</v>
      </c>
      <c r="B735" s="7" t="s">
        <v>7</v>
      </c>
      <c r="C735" s="7" t="s">
        <v>8</v>
      </c>
      <c r="D735" s="7" t="s">
        <v>720</v>
      </c>
      <c r="E735" s="7">
        <v>658</v>
      </c>
      <c r="F735" s="7" t="s">
        <v>10</v>
      </c>
    </row>
    <row r="736" s="2" customFormat="1" ht="22.5" customHeight="1" spans="1:6">
      <c r="A736" s="7">
        <f>34660</f>
        <v>34660</v>
      </c>
      <c r="B736" s="7" t="s">
        <v>7</v>
      </c>
      <c r="C736" s="7" t="s">
        <v>8</v>
      </c>
      <c r="D736" s="7" t="s">
        <v>721</v>
      </c>
      <c r="E736" s="7">
        <v>401</v>
      </c>
      <c r="F736" s="7" t="s">
        <v>10</v>
      </c>
    </row>
    <row r="737" s="2" customFormat="1" ht="22.5" customHeight="1" spans="1:6">
      <c r="A737" s="7">
        <f>34699</f>
        <v>34699</v>
      </c>
      <c r="B737" s="7" t="s">
        <v>7</v>
      </c>
      <c r="C737" s="7" t="s">
        <v>8</v>
      </c>
      <c r="D737" s="7" t="s">
        <v>722</v>
      </c>
      <c r="E737" s="7">
        <v>410</v>
      </c>
      <c r="F737" s="7" t="s">
        <v>10</v>
      </c>
    </row>
    <row r="738" s="2" customFormat="1" ht="22.5" customHeight="1" spans="1:6">
      <c r="A738" s="7">
        <f>34729</f>
        <v>34729</v>
      </c>
      <c r="B738" s="7" t="s">
        <v>7</v>
      </c>
      <c r="C738" s="7" t="s">
        <v>8</v>
      </c>
      <c r="D738" s="7" t="s">
        <v>723</v>
      </c>
      <c r="E738" s="7">
        <v>488</v>
      </c>
      <c r="F738" s="7" t="s">
        <v>10</v>
      </c>
    </row>
    <row r="739" s="2" customFormat="1" ht="22.5" customHeight="1" spans="1:6">
      <c r="A739" s="7">
        <f>34749</f>
        <v>34749</v>
      </c>
      <c r="B739" s="7" t="s">
        <v>7</v>
      </c>
      <c r="C739" s="7" t="s">
        <v>8</v>
      </c>
      <c r="D739" s="7" t="s">
        <v>724</v>
      </c>
      <c r="E739" s="7">
        <v>497</v>
      </c>
      <c r="F739" s="7" t="s">
        <v>10</v>
      </c>
    </row>
    <row r="740" s="2" customFormat="1" ht="22.5" customHeight="1" spans="1:6">
      <c r="A740" s="7">
        <f>34753</f>
        <v>34753</v>
      </c>
      <c r="B740" s="7" t="s">
        <v>7</v>
      </c>
      <c r="C740" s="7" t="s">
        <v>8</v>
      </c>
      <c r="D740" s="7" t="s">
        <v>725</v>
      </c>
      <c r="E740" s="7">
        <v>765</v>
      </c>
      <c r="F740" s="7" t="s">
        <v>10</v>
      </c>
    </row>
    <row r="741" s="2" customFormat="1" ht="22.5" customHeight="1" spans="1:6">
      <c r="A741" s="7">
        <f>34764</f>
        <v>34764</v>
      </c>
      <c r="B741" s="7" t="s">
        <v>7</v>
      </c>
      <c r="C741" s="7" t="s">
        <v>8</v>
      </c>
      <c r="D741" s="7" t="s">
        <v>726</v>
      </c>
      <c r="E741" s="7">
        <v>401</v>
      </c>
      <c r="F741" s="7" t="s">
        <v>10</v>
      </c>
    </row>
    <row r="742" s="2" customFormat="1" ht="22.5" customHeight="1" spans="1:6">
      <c r="A742" s="7">
        <f>34830</f>
        <v>34830</v>
      </c>
      <c r="B742" s="7" t="s">
        <v>7</v>
      </c>
      <c r="C742" s="7" t="s">
        <v>8</v>
      </c>
      <c r="D742" s="7" t="s">
        <v>727</v>
      </c>
      <c r="E742" s="7">
        <v>384</v>
      </c>
      <c r="F742" s="7" t="s">
        <v>10</v>
      </c>
    </row>
    <row r="743" s="2" customFormat="1" ht="22.5" customHeight="1" spans="1:6">
      <c r="A743" s="7">
        <f>34844</f>
        <v>34844</v>
      </c>
      <c r="B743" s="7" t="s">
        <v>7</v>
      </c>
      <c r="C743" s="7" t="s">
        <v>8</v>
      </c>
      <c r="D743" s="7" t="s">
        <v>728</v>
      </c>
      <c r="E743" s="7">
        <v>708</v>
      </c>
      <c r="F743" s="7" t="s">
        <v>10</v>
      </c>
    </row>
    <row r="744" s="2" customFormat="1" ht="22.5" customHeight="1" spans="1:6">
      <c r="A744" s="7">
        <f>34861</f>
        <v>34861</v>
      </c>
      <c r="B744" s="7" t="s">
        <v>7</v>
      </c>
      <c r="C744" s="7" t="s">
        <v>8</v>
      </c>
      <c r="D744" s="7" t="s">
        <v>729</v>
      </c>
      <c r="E744" s="7">
        <v>644</v>
      </c>
      <c r="F744" s="7" t="s">
        <v>10</v>
      </c>
    </row>
    <row r="745" s="2" customFormat="1" ht="22.5" customHeight="1" spans="1:6">
      <c r="A745" s="7">
        <f>34960</f>
        <v>34960</v>
      </c>
      <c r="B745" s="7" t="s">
        <v>7</v>
      </c>
      <c r="C745" s="7" t="s">
        <v>8</v>
      </c>
      <c r="D745" s="7" t="s">
        <v>730</v>
      </c>
      <c r="E745" s="7">
        <v>783</v>
      </c>
      <c r="F745" s="7" t="s">
        <v>10</v>
      </c>
    </row>
    <row r="746" s="2" customFormat="1" ht="22.5" customHeight="1" spans="1:6">
      <c r="A746" s="7">
        <f>34965</f>
        <v>34965</v>
      </c>
      <c r="B746" s="7" t="s">
        <v>7</v>
      </c>
      <c r="C746" s="7" t="s">
        <v>8</v>
      </c>
      <c r="D746" s="7" t="s">
        <v>731</v>
      </c>
      <c r="E746" s="7">
        <v>824</v>
      </c>
      <c r="F746" s="7" t="s">
        <v>10</v>
      </c>
    </row>
    <row r="747" s="2" customFormat="1" ht="22.5" customHeight="1" spans="1:6">
      <c r="A747" s="7">
        <f>34998</f>
        <v>34998</v>
      </c>
      <c r="B747" s="7" t="s">
        <v>7</v>
      </c>
      <c r="C747" s="7" t="s">
        <v>8</v>
      </c>
      <c r="D747" s="7" t="s">
        <v>22</v>
      </c>
      <c r="E747" s="7">
        <v>622</v>
      </c>
      <c r="F747" s="7" t="s">
        <v>10</v>
      </c>
    </row>
    <row r="748" s="2" customFormat="1" ht="22.5" customHeight="1" spans="1:6">
      <c r="A748" s="7">
        <f>35048</f>
        <v>35048</v>
      </c>
      <c r="B748" s="7" t="s">
        <v>7</v>
      </c>
      <c r="C748" s="7" t="s">
        <v>8</v>
      </c>
      <c r="D748" s="7" t="s">
        <v>732</v>
      </c>
      <c r="E748" s="7">
        <v>497</v>
      </c>
      <c r="F748" s="7" t="s">
        <v>10</v>
      </c>
    </row>
    <row r="749" s="2" customFormat="1" ht="22.5" customHeight="1" spans="1:6">
      <c r="A749" s="7">
        <f>35177</f>
        <v>35177</v>
      </c>
      <c r="B749" s="7" t="s">
        <v>7</v>
      </c>
      <c r="C749" s="7" t="s">
        <v>8</v>
      </c>
      <c r="D749" s="7" t="s">
        <v>733</v>
      </c>
      <c r="E749" s="7">
        <v>732</v>
      </c>
      <c r="F749" s="7" t="s">
        <v>10</v>
      </c>
    </row>
    <row r="750" s="2" customFormat="1" ht="22.5" customHeight="1" spans="1:6">
      <c r="A750" s="7">
        <f>35271</f>
        <v>35271</v>
      </c>
      <c r="B750" s="7" t="s">
        <v>7</v>
      </c>
      <c r="C750" s="7" t="s">
        <v>8</v>
      </c>
      <c r="D750" s="7" t="s">
        <v>734</v>
      </c>
      <c r="E750" s="7">
        <v>431</v>
      </c>
      <c r="F750" s="7" t="s">
        <v>10</v>
      </c>
    </row>
    <row r="751" s="2" customFormat="1" ht="22.5" customHeight="1" spans="1:6">
      <c r="A751" s="7">
        <f>35376</f>
        <v>35376</v>
      </c>
      <c r="B751" s="7" t="s">
        <v>7</v>
      </c>
      <c r="C751" s="7" t="s">
        <v>8</v>
      </c>
      <c r="D751" s="7" t="s">
        <v>735</v>
      </c>
      <c r="E751" s="7">
        <v>768</v>
      </c>
      <c r="F751" s="7" t="s">
        <v>10</v>
      </c>
    </row>
    <row r="752" s="2" customFormat="1" ht="22.5" customHeight="1" spans="1:6">
      <c r="A752" s="7">
        <f>35398</f>
        <v>35398</v>
      </c>
      <c r="B752" s="7" t="s">
        <v>7</v>
      </c>
      <c r="C752" s="7" t="s">
        <v>8</v>
      </c>
      <c r="D752" s="7" t="s">
        <v>736</v>
      </c>
      <c r="E752" s="7">
        <v>814</v>
      </c>
      <c r="F752" s="7" t="s">
        <v>10</v>
      </c>
    </row>
    <row r="753" s="2" customFormat="1" ht="22.5" customHeight="1" spans="1:6">
      <c r="A753" s="7">
        <f>35454</f>
        <v>35454</v>
      </c>
      <c r="B753" s="7" t="s">
        <v>7</v>
      </c>
      <c r="C753" s="7" t="s">
        <v>8</v>
      </c>
      <c r="D753" s="7" t="s">
        <v>737</v>
      </c>
      <c r="E753" s="7">
        <v>420</v>
      </c>
      <c r="F753" s="7" t="s">
        <v>10</v>
      </c>
    </row>
    <row r="754" s="2" customFormat="1" ht="22.5" customHeight="1" spans="1:6">
      <c r="A754" s="7">
        <f>35564</f>
        <v>35564</v>
      </c>
      <c r="B754" s="7" t="s">
        <v>7</v>
      </c>
      <c r="C754" s="7" t="s">
        <v>8</v>
      </c>
      <c r="D754" s="7" t="s">
        <v>738</v>
      </c>
      <c r="E754" s="7">
        <v>796</v>
      </c>
      <c r="F754" s="7" t="s">
        <v>10</v>
      </c>
    </row>
    <row r="755" s="2" customFormat="1" ht="22.5" customHeight="1" spans="1:6">
      <c r="A755" s="7">
        <f>35565</f>
        <v>35565</v>
      </c>
      <c r="B755" s="7" t="s">
        <v>7</v>
      </c>
      <c r="C755" s="7" t="s">
        <v>8</v>
      </c>
      <c r="D755" s="7" t="s">
        <v>739</v>
      </c>
      <c r="E755" s="7">
        <v>345</v>
      </c>
      <c r="F755" s="7" t="s">
        <v>10</v>
      </c>
    </row>
    <row r="756" s="2" customFormat="1" ht="22.5" customHeight="1" spans="1:6">
      <c r="A756" s="7">
        <f>35583</f>
        <v>35583</v>
      </c>
      <c r="B756" s="7" t="s">
        <v>7</v>
      </c>
      <c r="C756" s="7" t="s">
        <v>8</v>
      </c>
      <c r="D756" s="7" t="s">
        <v>740</v>
      </c>
      <c r="E756" s="7">
        <v>439</v>
      </c>
      <c r="F756" s="7" t="s">
        <v>10</v>
      </c>
    </row>
    <row r="757" s="2" customFormat="1" ht="22.5" customHeight="1" spans="1:6">
      <c r="A757" s="7">
        <f>35596</f>
        <v>35596</v>
      </c>
      <c r="B757" s="7" t="s">
        <v>7</v>
      </c>
      <c r="C757" s="7" t="s">
        <v>8</v>
      </c>
      <c r="D757" s="7" t="s">
        <v>741</v>
      </c>
      <c r="E757" s="7">
        <v>1152</v>
      </c>
      <c r="F757" s="7" t="s">
        <v>10</v>
      </c>
    </row>
    <row r="758" s="2" customFormat="1" ht="22.5" customHeight="1" spans="1:6">
      <c r="A758" s="7">
        <f>35661</f>
        <v>35661</v>
      </c>
      <c r="B758" s="7" t="s">
        <v>7</v>
      </c>
      <c r="C758" s="7" t="s">
        <v>8</v>
      </c>
      <c r="D758" s="7" t="s">
        <v>742</v>
      </c>
      <c r="E758" s="7">
        <v>824</v>
      </c>
      <c r="F758" s="7" t="s">
        <v>10</v>
      </c>
    </row>
    <row r="759" s="2" customFormat="1" ht="22.5" customHeight="1" spans="1:6">
      <c r="A759" s="7">
        <f>35773</f>
        <v>35773</v>
      </c>
      <c r="B759" s="7" t="s">
        <v>7</v>
      </c>
      <c r="C759" s="7" t="s">
        <v>8</v>
      </c>
      <c r="D759" s="7" t="s">
        <v>743</v>
      </c>
      <c r="E759" s="7">
        <v>497</v>
      </c>
      <c r="F759" s="7" t="s">
        <v>10</v>
      </c>
    </row>
    <row r="760" s="2" customFormat="1" ht="22.5" customHeight="1" spans="1:6">
      <c r="A760" s="7">
        <f>35827</f>
        <v>35827</v>
      </c>
      <c r="B760" s="7" t="s">
        <v>7</v>
      </c>
      <c r="C760" s="7" t="s">
        <v>8</v>
      </c>
      <c r="D760" s="7" t="s">
        <v>744</v>
      </c>
      <c r="E760" s="7">
        <v>497</v>
      </c>
      <c r="F760" s="7" t="s">
        <v>10</v>
      </c>
    </row>
    <row r="761" s="2" customFormat="1" ht="22.5" customHeight="1" spans="1:6">
      <c r="A761" s="7">
        <f>35877</f>
        <v>35877</v>
      </c>
      <c r="B761" s="7" t="s">
        <v>7</v>
      </c>
      <c r="C761" s="7" t="s">
        <v>8</v>
      </c>
      <c r="D761" s="7" t="s">
        <v>564</v>
      </c>
      <c r="E761" s="7">
        <v>497</v>
      </c>
      <c r="F761" s="7" t="s">
        <v>10</v>
      </c>
    </row>
    <row r="762" s="2" customFormat="1" ht="22.5" customHeight="1" spans="1:6">
      <c r="A762" s="7">
        <f>35899</f>
        <v>35899</v>
      </c>
      <c r="B762" s="7" t="s">
        <v>7</v>
      </c>
      <c r="C762" s="7" t="s">
        <v>8</v>
      </c>
      <c r="D762" s="7" t="s">
        <v>745</v>
      </c>
      <c r="E762" s="7">
        <v>374</v>
      </c>
      <c r="F762" s="7" t="s">
        <v>10</v>
      </c>
    </row>
    <row r="763" s="2" customFormat="1" ht="22.5" customHeight="1" spans="1:6">
      <c r="A763" s="7">
        <f>35912</f>
        <v>35912</v>
      </c>
      <c r="B763" s="7" t="s">
        <v>7</v>
      </c>
      <c r="C763" s="7" t="s">
        <v>8</v>
      </c>
      <c r="D763" s="7" t="s">
        <v>746</v>
      </c>
      <c r="E763" s="7">
        <v>319</v>
      </c>
      <c r="F763" s="7" t="s">
        <v>10</v>
      </c>
    </row>
    <row r="764" s="2" customFormat="1" ht="22.5" customHeight="1" spans="1:6">
      <c r="A764" s="7">
        <f>35959</f>
        <v>35959</v>
      </c>
      <c r="B764" s="7" t="s">
        <v>7</v>
      </c>
      <c r="C764" s="7" t="s">
        <v>8</v>
      </c>
      <c r="D764" s="7" t="s">
        <v>747</v>
      </c>
      <c r="E764" s="7">
        <v>431</v>
      </c>
      <c r="F764" s="7" t="s">
        <v>10</v>
      </c>
    </row>
    <row r="765" s="2" customFormat="1" ht="22.5" customHeight="1" spans="1:6">
      <c r="A765" s="7">
        <f>35996</f>
        <v>35996</v>
      </c>
      <c r="B765" s="7" t="s">
        <v>7</v>
      </c>
      <c r="C765" s="7" t="s">
        <v>8</v>
      </c>
      <c r="D765" s="7" t="s">
        <v>748</v>
      </c>
      <c r="E765" s="7">
        <v>488</v>
      </c>
      <c r="F765" s="7" t="s">
        <v>10</v>
      </c>
    </row>
    <row r="766" s="2" customFormat="1" ht="22.5" customHeight="1" spans="1:6">
      <c r="A766" s="7">
        <f>36114</f>
        <v>36114</v>
      </c>
      <c r="B766" s="7" t="s">
        <v>7</v>
      </c>
      <c r="C766" s="7" t="s">
        <v>8</v>
      </c>
      <c r="D766" s="7" t="s">
        <v>749</v>
      </c>
      <c r="E766" s="7">
        <v>386</v>
      </c>
      <c r="F766" s="7" t="s">
        <v>10</v>
      </c>
    </row>
    <row r="767" s="2" customFormat="1" ht="22.5" customHeight="1" spans="1:6">
      <c r="A767" s="7">
        <f>36193</f>
        <v>36193</v>
      </c>
      <c r="B767" s="7" t="s">
        <v>7</v>
      </c>
      <c r="C767" s="7" t="s">
        <v>8</v>
      </c>
      <c r="D767" s="7" t="s">
        <v>750</v>
      </c>
      <c r="E767" s="7">
        <v>824</v>
      </c>
      <c r="F767" s="7" t="s">
        <v>10</v>
      </c>
    </row>
    <row r="768" s="2" customFormat="1" ht="22.5" customHeight="1" spans="1:6">
      <c r="A768" s="7">
        <f>36200</f>
        <v>36200</v>
      </c>
      <c r="B768" s="7" t="s">
        <v>7</v>
      </c>
      <c r="C768" s="7" t="s">
        <v>8</v>
      </c>
      <c r="D768" s="7" t="s">
        <v>751</v>
      </c>
      <c r="E768" s="7">
        <v>907</v>
      </c>
      <c r="F768" s="7" t="s">
        <v>10</v>
      </c>
    </row>
    <row r="769" s="2" customFormat="1" ht="22.5" customHeight="1" spans="1:6">
      <c r="A769" s="7">
        <f>36242</f>
        <v>36242</v>
      </c>
      <c r="B769" s="7" t="s">
        <v>7</v>
      </c>
      <c r="C769" s="7" t="s">
        <v>8</v>
      </c>
      <c r="D769" s="7" t="s">
        <v>752</v>
      </c>
      <c r="E769" s="7">
        <v>420</v>
      </c>
      <c r="F769" s="7" t="s">
        <v>10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zhuha</cp:lastModifiedBy>
  <dcterms:created xsi:type="dcterms:W3CDTF">2024-04-15T02:55:00Z</dcterms:created>
  <dcterms:modified xsi:type="dcterms:W3CDTF">2024-06-03T03:33:45Z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0F08B03CE15343AF862F5477A089CD72_13</vt:lpwstr>
  </property>
  <property fmtid="{D5CDD505-2E9C-101B-9397-08002B2CF9AE}" pid="3" name="KSOProductBuildVer">
    <vt:lpwstr>2052-12.1.0.16929</vt:lpwstr>
  </property>
</Properties>
</file>