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060" windowHeight="91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C74" i="1"/>
  <c r="C40"/>
  <c r="C10"/>
  <c r="C81" s="1"/>
  <c r="C66" l="1"/>
  <c r="C65"/>
  <c r="C54"/>
  <c r="C42"/>
  <c r="C7"/>
  <c r="C15"/>
  <c r="C78"/>
  <c r="C68"/>
  <c r="C67"/>
  <c r="C61"/>
  <c r="C43"/>
  <c r="C51"/>
  <c r="C50"/>
  <c r="C44"/>
  <c r="C6"/>
  <c r="C5"/>
  <c r="C39"/>
  <c r="C59"/>
  <c r="C60"/>
  <c r="F81" l="1"/>
</calcChain>
</file>

<file path=xl/sharedStrings.xml><?xml version="1.0" encoding="utf-8"?>
<sst xmlns="http://schemas.openxmlformats.org/spreadsheetml/2006/main" count="238" uniqueCount="100">
  <si>
    <t>制表：萧县财政局</t>
  </si>
  <si>
    <t>序号</t>
  </si>
  <si>
    <t>项目名称</t>
  </si>
  <si>
    <t>金额（万元）</t>
  </si>
  <si>
    <t>管理股室</t>
  </si>
  <si>
    <t>主管部门</t>
  </si>
  <si>
    <t>支出</t>
  </si>
  <si>
    <t>六、社会保障支出</t>
  </si>
  <si>
    <t>农村部分计划生育家庭奖励扶助制度专项资金</t>
  </si>
  <si>
    <t>社保股</t>
  </si>
  <si>
    <t>卫健委</t>
  </si>
  <si>
    <t>计划生育家庭特别扶助制度专项资金</t>
  </si>
  <si>
    <t>公立医院改革专项资金</t>
  </si>
  <si>
    <t>基本公共卫生服务专项资金</t>
  </si>
  <si>
    <t>艾滋病防治专项资金</t>
  </si>
  <si>
    <t>卫健委疾控中心</t>
  </si>
  <si>
    <t>结核病防治专项资金</t>
  </si>
  <si>
    <t>卫健委妇幼保健中心</t>
  </si>
  <si>
    <t>免费孕优健康检查专项资金</t>
  </si>
  <si>
    <t>离休干部医药费统筹专项资金</t>
  </si>
  <si>
    <t>卫健委公疗办</t>
  </si>
  <si>
    <t>城乡医疗救助专项资金</t>
  </si>
  <si>
    <t>医保局</t>
  </si>
  <si>
    <t>残联</t>
  </si>
  <si>
    <t>就业补助专项资金</t>
  </si>
  <si>
    <t>人社局</t>
  </si>
  <si>
    <t>城乡居民基本养老保险补助专项资金</t>
  </si>
  <si>
    <t>人社局居保中心</t>
  </si>
  <si>
    <t>机关事业单位养老保险补助专项资金</t>
  </si>
  <si>
    <t>未参保集体企业生活费专项资金</t>
  </si>
  <si>
    <t>人社局社保局</t>
  </si>
  <si>
    <t>抚恤补助专项资金</t>
  </si>
  <si>
    <t>退役军人事务局</t>
  </si>
  <si>
    <t>优抚对象医疗补助专项资金</t>
  </si>
  <si>
    <t>89740部队、8023配属部队人员补助专项资金</t>
  </si>
  <si>
    <t>农村居民最低生活保障专项资金</t>
  </si>
  <si>
    <t>民政局</t>
  </si>
  <si>
    <t>农村五保供养补助专项资金</t>
  </si>
  <si>
    <t>两类人群集中入住专项资金</t>
  </si>
  <si>
    <t>孤儿监护人劳务补贴专项资金</t>
  </si>
  <si>
    <t>失能失智老人护理补贴专项资金</t>
  </si>
  <si>
    <t>孤儿基本生活保障专项资金</t>
  </si>
  <si>
    <t>临时救助专项资金</t>
  </si>
  <si>
    <t>流浪乞讨人员救助专项资金</t>
  </si>
  <si>
    <t>高龄补贴专项资金</t>
  </si>
  <si>
    <t>敬老院工作人员工作经费专项资金</t>
  </si>
  <si>
    <t>居家养老补助专项资金</t>
  </si>
  <si>
    <t>精简退职老乡干专项资金</t>
  </si>
  <si>
    <t>退出村医工龄补助专项资金</t>
  </si>
  <si>
    <t>合计</t>
  </si>
  <si>
    <t>免疫规划专项资金</t>
    <phoneticPr fontId="10" type="noConversion"/>
  </si>
  <si>
    <t>基层医疗改革基本药物制度专项资金</t>
    <phoneticPr fontId="10" type="noConversion"/>
  </si>
  <si>
    <t>县域医疗卫生能力建设专项资金</t>
    <phoneticPr fontId="10" type="noConversion"/>
  </si>
  <si>
    <t>困难残疾人生活救助专项资金</t>
    <phoneticPr fontId="10" type="noConversion"/>
  </si>
  <si>
    <t>重度残疾人护理补贴专项资金</t>
    <phoneticPr fontId="10" type="noConversion"/>
  </si>
  <si>
    <t>城镇居民最低生活保障专项资金</t>
    <phoneticPr fontId="10" type="noConversion"/>
  </si>
  <si>
    <t>现役军人立功受奖及家属奖励双拥活动经费专项资金</t>
    <phoneticPr fontId="10" type="noConversion"/>
  </si>
  <si>
    <t>专项岗工资、转业志愿兵“四险一金”专项资金</t>
    <phoneticPr fontId="10" type="noConversion"/>
  </si>
  <si>
    <t>人社局机关保中心</t>
    <phoneticPr fontId="10" type="noConversion"/>
  </si>
  <si>
    <t>产前筛查专项资金</t>
    <phoneticPr fontId="10" type="noConversion"/>
  </si>
  <si>
    <t>残疾人事业发展专项资金</t>
    <phoneticPr fontId="10" type="noConversion"/>
  </si>
  <si>
    <t>三支一扶专项</t>
    <phoneticPr fontId="10" type="noConversion"/>
  </si>
  <si>
    <t>计生专干工资及养老专项</t>
    <phoneticPr fontId="10" type="noConversion"/>
  </si>
  <si>
    <t>基层特岗工龄、公积金专项</t>
    <phoneticPr fontId="10" type="noConversion"/>
  </si>
  <si>
    <t>春节慰问专项</t>
    <phoneticPr fontId="10" type="noConversion"/>
  </si>
  <si>
    <t>人社局</t>
    <phoneticPr fontId="10" type="noConversion"/>
  </si>
  <si>
    <t>食品和安全监测专项</t>
    <phoneticPr fontId="10" type="noConversion"/>
  </si>
  <si>
    <t>重大传染病救治专项</t>
    <phoneticPr fontId="10" type="noConversion"/>
  </si>
  <si>
    <t>乡镇社区骨干人员培训</t>
    <phoneticPr fontId="10" type="noConversion"/>
  </si>
  <si>
    <t>乡村医生培训</t>
    <phoneticPr fontId="10" type="noConversion"/>
  </si>
  <si>
    <t>乡镇社区全科医生培训</t>
    <phoneticPr fontId="10" type="noConversion"/>
  </si>
  <si>
    <t>福彩支持社会福利事业专项</t>
    <phoneticPr fontId="10" type="noConversion"/>
  </si>
  <si>
    <t>福彩市县分成专项</t>
    <phoneticPr fontId="10" type="noConversion"/>
  </si>
  <si>
    <t>残疾人彩票公益金专项</t>
    <phoneticPr fontId="10" type="noConversion"/>
  </si>
  <si>
    <t>精神卫生专项</t>
    <phoneticPr fontId="10" type="noConversion"/>
  </si>
  <si>
    <t>母婴阻断专项</t>
    <phoneticPr fontId="10" type="noConversion"/>
  </si>
  <si>
    <t>补服叶酸专项</t>
    <phoneticPr fontId="10" type="noConversion"/>
  </si>
  <si>
    <t>两癌筛查专项</t>
    <phoneticPr fontId="10" type="noConversion"/>
  </si>
  <si>
    <t>妇幼检测专项</t>
    <phoneticPr fontId="10" type="noConversion"/>
  </si>
  <si>
    <t>在岗村医养老专项</t>
    <phoneticPr fontId="10" type="noConversion"/>
  </si>
  <si>
    <t>重点传染病监测</t>
    <phoneticPr fontId="10" type="noConversion"/>
  </si>
  <si>
    <t>疟疾和寄生虫监测</t>
    <phoneticPr fontId="10" type="noConversion"/>
  </si>
  <si>
    <t>饮用水和环境监测</t>
    <phoneticPr fontId="10" type="noConversion"/>
  </si>
  <si>
    <t>伤害监测</t>
    <phoneticPr fontId="10" type="noConversion"/>
  </si>
  <si>
    <t>传染病实验室检测质量提升</t>
    <phoneticPr fontId="10" type="noConversion"/>
  </si>
  <si>
    <t>退役转业安置</t>
    <phoneticPr fontId="10" type="noConversion"/>
  </si>
  <si>
    <t>无军籍职工待遇调整资金</t>
    <phoneticPr fontId="10" type="noConversion"/>
  </si>
  <si>
    <t>免费婚检</t>
    <phoneticPr fontId="10" type="noConversion"/>
  </si>
  <si>
    <t>慢性防治专项资金</t>
    <phoneticPr fontId="10" type="noConversion"/>
  </si>
  <si>
    <t>未参保退休人员生活补助专项</t>
    <phoneticPr fontId="10" type="noConversion"/>
  </si>
  <si>
    <t>支持社会福利事业发展补助资金</t>
    <phoneticPr fontId="10" type="noConversion"/>
  </si>
  <si>
    <t>社会养老服务体系建设</t>
    <phoneticPr fontId="10" type="noConversion"/>
  </si>
  <si>
    <t>福彩支持养老服务体系建设专项</t>
    <phoneticPr fontId="10" type="noConversion"/>
  </si>
  <si>
    <t>计生特殊困难家庭老年护理补贴项目</t>
  </si>
  <si>
    <t>军转干专项资金</t>
    <phoneticPr fontId="10" type="noConversion"/>
  </si>
  <si>
    <t>义务兵优待金</t>
    <phoneticPr fontId="10" type="noConversion"/>
  </si>
  <si>
    <t>智医助理专项</t>
    <phoneticPr fontId="10" type="noConversion"/>
  </si>
  <si>
    <t>严重精神障碍患者补贴</t>
    <phoneticPr fontId="10" type="noConversion"/>
  </si>
  <si>
    <t>特困机构人员工资专项资金</t>
    <phoneticPr fontId="10" type="noConversion"/>
  </si>
  <si>
    <r>
      <t>2025年3</t>
    </r>
    <r>
      <rPr>
        <b/>
        <sz val="18"/>
        <color indexed="8"/>
        <rFont val="华文中宋"/>
        <family val="3"/>
        <charset val="134"/>
      </rPr>
      <t>月萧县社保股本级专项资金清单及支付情况</t>
    </r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</si>
</sst>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3">
    <font>
      <sz val="11"/>
      <color theme="1"/>
      <name val="Tahoma"/>
      <family val="2"/>
      <charset val="134"/>
    </font>
    <font>
      <sz val="12"/>
      <name val="宋体"/>
      <family val="3"/>
      <charset val="134"/>
    </font>
    <font>
      <b/>
      <sz val="18"/>
      <color indexed="8"/>
      <name val="华文中宋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华文中宋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63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Tahoma"/>
      <family val="2"/>
    </font>
    <font>
      <sz val="12"/>
      <name val="宋体"/>
      <family val="3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b/>
      <sz val="18"/>
      <color indexed="8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/>
  </cellStyleXfs>
  <cellXfs count="24"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vertical="center" wrapText="1"/>
    </xf>
    <xf numFmtId="177" fontId="3" fillId="0" borderId="1" xfId="3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2" fillId="2" borderId="0" xfId="5" applyFont="1" applyFill="1" applyBorder="1" applyAlignment="1">
      <alignment horizontal="justify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2" fillId="2" borderId="0" xfId="5" applyFont="1" applyFill="1" applyBorder="1" applyAlignment="1">
      <alignment horizontal="center" vertical="center" wrapText="1"/>
    </xf>
    <xf numFmtId="0" fontId="4" fillId="2" borderId="0" xfId="5" applyFont="1" applyFill="1" applyBorder="1" applyAlignment="1">
      <alignment horizontal="left" vertical="center" wrapText="1"/>
    </xf>
    <xf numFmtId="0" fontId="5" fillId="2" borderId="1" xfId="5" applyFont="1" applyFill="1" applyBorder="1" applyAlignment="1">
      <alignment horizontal="left" vertical="center" wrapText="1"/>
    </xf>
    <xf numFmtId="0" fontId="2" fillId="2" borderId="0" xfId="5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176" fontId="5" fillId="0" borderId="1" xfId="3" applyNumberFormat="1" applyFont="1" applyBorder="1" applyAlignment="1">
      <alignment horizontal="left" vertical="center"/>
    </xf>
    <xf numFmtId="176" fontId="7" fillId="0" borderId="1" xfId="4" applyNumberFormat="1" applyFont="1" applyFill="1" applyBorder="1" applyAlignment="1" applyProtection="1">
      <alignment horizontal="left" vertical="center" wrapText="1"/>
      <protection hidden="1"/>
    </xf>
    <xf numFmtId="176" fontId="6" fillId="2" borderId="1" xfId="2" applyNumberFormat="1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11" fillId="0" borderId="1" xfId="0" applyFont="1" applyBorder="1">
      <alignment vertical="center"/>
    </xf>
    <xf numFmtId="176" fontId="0" fillId="0" borderId="1" xfId="0" applyNumberFormat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 wrapText="1"/>
    </xf>
    <xf numFmtId="0" fontId="12" fillId="2" borderId="0" xfId="5" applyFont="1" applyFill="1" applyBorder="1" applyAlignment="1">
      <alignment horizontal="center" vertical="center" wrapText="1"/>
    </xf>
    <xf numFmtId="0" fontId="2" fillId="2" borderId="0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left" vertical="center"/>
    </xf>
  </cellXfs>
  <cellStyles count="9">
    <cellStyle name="常规" xfId="0" builtinId="0"/>
    <cellStyle name="常规 2" xfId="1"/>
    <cellStyle name="常规 2 2" xfId="2"/>
    <cellStyle name="常规 2 2 2" xfId="3"/>
    <cellStyle name="常规 2 2 3" xfId="7"/>
    <cellStyle name="常规 2 3" xfId="6"/>
    <cellStyle name="常规 3" xfId="5"/>
    <cellStyle name="常规 4" xfId="4"/>
    <cellStyle name="常规 4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1"/>
  <sheetViews>
    <sheetView tabSelected="1" workbookViewId="0">
      <selection activeCell="C81" sqref="C81"/>
    </sheetView>
  </sheetViews>
  <sheetFormatPr defaultRowHeight="14.25"/>
  <cols>
    <col min="1" max="1" width="7.875" customWidth="1"/>
    <col min="2" max="2" width="27.875" customWidth="1"/>
    <col min="3" max="3" width="12.375" customWidth="1"/>
    <col min="5" max="5" width="18.5" customWidth="1"/>
    <col min="6" max="6" width="15.125" customWidth="1"/>
  </cols>
  <sheetData>
    <row r="1" spans="1:6" ht="25.5">
      <c r="A1" s="21" t="s">
        <v>99</v>
      </c>
      <c r="B1" s="22"/>
      <c r="C1" s="22"/>
      <c r="D1" s="22"/>
      <c r="E1" s="22"/>
      <c r="F1" s="22"/>
    </row>
    <row r="2" spans="1:6" ht="25.5">
      <c r="A2" s="23" t="s">
        <v>0</v>
      </c>
      <c r="B2" s="23"/>
      <c r="C2" s="12"/>
      <c r="D2" s="7"/>
      <c r="E2" s="9"/>
      <c r="F2" s="10"/>
    </row>
    <row r="3" spans="1:6" ht="28.5">
      <c r="A3" s="8" t="s">
        <v>1</v>
      </c>
      <c r="B3" s="8" t="s">
        <v>2</v>
      </c>
      <c r="C3" s="11" t="s">
        <v>3</v>
      </c>
      <c r="D3" s="8" t="s">
        <v>4</v>
      </c>
      <c r="E3" s="8" t="s">
        <v>5</v>
      </c>
      <c r="F3" s="11" t="s">
        <v>6</v>
      </c>
    </row>
    <row r="4" spans="1:6" ht="29.25" customHeight="1">
      <c r="A4" s="20" t="s">
        <v>7</v>
      </c>
      <c r="B4" s="20"/>
      <c r="C4" s="13"/>
      <c r="D4" s="3"/>
      <c r="E4" s="3"/>
      <c r="F4" s="6"/>
    </row>
    <row r="5" spans="1:6" ht="30.75" customHeight="1">
      <c r="A5" s="2">
        <v>1</v>
      </c>
      <c r="B5" s="4" t="s">
        <v>8</v>
      </c>
      <c r="C5" s="14">
        <f>157+414</f>
        <v>571</v>
      </c>
      <c r="D5" s="2" t="s">
        <v>9</v>
      </c>
      <c r="E5" s="5" t="s">
        <v>10</v>
      </c>
      <c r="F5" s="14">
        <v>571</v>
      </c>
    </row>
    <row r="6" spans="1:6" ht="34.5" customHeight="1">
      <c r="A6" s="2">
        <v>2</v>
      </c>
      <c r="B6" s="4" t="s">
        <v>11</v>
      </c>
      <c r="C6" s="15">
        <f>133+164</f>
        <v>297</v>
      </c>
      <c r="D6" s="2" t="s">
        <v>9</v>
      </c>
      <c r="E6" s="5" t="s">
        <v>10</v>
      </c>
      <c r="F6" s="15">
        <v>297</v>
      </c>
    </row>
    <row r="7" spans="1:6" ht="27" customHeight="1">
      <c r="A7" s="2">
        <v>3</v>
      </c>
      <c r="B7" s="4" t="s">
        <v>12</v>
      </c>
      <c r="C7" s="14">
        <f>80+20</f>
        <v>100</v>
      </c>
      <c r="D7" s="2" t="s">
        <v>9</v>
      </c>
      <c r="E7" s="5" t="s">
        <v>10</v>
      </c>
      <c r="F7" s="14">
        <v>100</v>
      </c>
    </row>
    <row r="8" spans="1:6" ht="30.75" customHeight="1">
      <c r="A8" s="2">
        <v>4</v>
      </c>
      <c r="B8" s="4" t="s">
        <v>51</v>
      </c>
      <c r="C8" s="14">
        <v>1024</v>
      </c>
      <c r="D8" s="2" t="s">
        <v>9</v>
      </c>
      <c r="E8" s="5" t="s">
        <v>10</v>
      </c>
      <c r="F8" s="14">
        <v>1024</v>
      </c>
    </row>
    <row r="9" spans="1:6" s="1" customFormat="1" ht="30.75" customHeight="1">
      <c r="A9" s="2">
        <v>5</v>
      </c>
      <c r="B9" s="4" t="s">
        <v>52</v>
      </c>
      <c r="C9" s="14">
        <v>180</v>
      </c>
      <c r="D9" s="2" t="s">
        <v>9</v>
      </c>
      <c r="E9" s="5" t="s">
        <v>10</v>
      </c>
      <c r="F9" s="14">
        <v>180</v>
      </c>
    </row>
    <row r="10" spans="1:6" s="1" customFormat="1" ht="30.75" customHeight="1">
      <c r="A10" s="2">
        <v>6</v>
      </c>
      <c r="B10" s="4" t="s">
        <v>62</v>
      </c>
      <c r="C10" s="14">
        <f>220+236.4+150+118.2+118</f>
        <v>842.6</v>
      </c>
      <c r="D10" s="2" t="s">
        <v>9</v>
      </c>
      <c r="E10" s="5" t="s">
        <v>10</v>
      </c>
      <c r="F10" s="14">
        <v>842.6</v>
      </c>
    </row>
    <row r="11" spans="1:6" s="1" customFormat="1" ht="30.75" customHeight="1">
      <c r="A11" s="2">
        <v>7</v>
      </c>
      <c r="B11" s="4" t="s">
        <v>68</v>
      </c>
      <c r="C11" s="14">
        <v>9</v>
      </c>
      <c r="D11" s="2" t="s">
        <v>9</v>
      </c>
      <c r="E11" s="5" t="s">
        <v>10</v>
      </c>
      <c r="F11" s="14">
        <v>9</v>
      </c>
    </row>
    <row r="12" spans="1:6" s="1" customFormat="1" ht="30.75" customHeight="1">
      <c r="A12" s="2">
        <v>8</v>
      </c>
      <c r="B12" s="4" t="s">
        <v>69</v>
      </c>
      <c r="C12" s="14">
        <v>11.7</v>
      </c>
      <c r="D12" s="2" t="s">
        <v>9</v>
      </c>
      <c r="E12" s="5" t="s">
        <v>10</v>
      </c>
      <c r="F12" s="14">
        <v>11.7</v>
      </c>
    </row>
    <row r="13" spans="1:6" s="1" customFormat="1" ht="30.75" customHeight="1">
      <c r="A13" s="2">
        <v>9</v>
      </c>
      <c r="B13" s="4" t="s">
        <v>70</v>
      </c>
      <c r="C13" s="14">
        <v>2.6</v>
      </c>
      <c r="D13" s="2" t="s">
        <v>9</v>
      </c>
      <c r="E13" s="5" t="s">
        <v>10</v>
      </c>
      <c r="F13" s="14">
        <v>2.6</v>
      </c>
    </row>
    <row r="14" spans="1:6" s="1" customFormat="1" ht="30.75" customHeight="1">
      <c r="A14" s="2">
        <v>10</v>
      </c>
      <c r="B14" s="4" t="s">
        <v>74</v>
      </c>
      <c r="C14" s="14">
        <v>24</v>
      </c>
      <c r="D14" s="2" t="s">
        <v>9</v>
      </c>
      <c r="E14" s="5" t="s">
        <v>10</v>
      </c>
      <c r="F14" s="14">
        <v>24</v>
      </c>
    </row>
    <row r="15" spans="1:6" ht="33" customHeight="1">
      <c r="A15" s="2">
        <v>11</v>
      </c>
      <c r="B15" s="4" t="s">
        <v>13</v>
      </c>
      <c r="C15" s="14">
        <f>7357+1152+800</f>
        <v>9309</v>
      </c>
      <c r="D15" s="2" t="s">
        <v>9</v>
      </c>
      <c r="E15" s="5" t="s">
        <v>10</v>
      </c>
      <c r="F15" s="16">
        <v>9309</v>
      </c>
    </row>
    <row r="16" spans="1:6" s="1" customFormat="1" ht="35.25" customHeight="1">
      <c r="A16" s="2">
        <v>12</v>
      </c>
      <c r="B16" s="4" t="s">
        <v>93</v>
      </c>
      <c r="C16" s="14">
        <v>220</v>
      </c>
      <c r="D16" s="2" t="s">
        <v>9</v>
      </c>
      <c r="E16" s="5" t="s">
        <v>10</v>
      </c>
      <c r="F16" s="16">
        <v>220</v>
      </c>
    </row>
    <row r="17" spans="1:6" ht="36" customHeight="1">
      <c r="A17" s="2">
        <v>13</v>
      </c>
      <c r="B17" s="4" t="s">
        <v>14</v>
      </c>
      <c r="C17" s="14">
        <v>70</v>
      </c>
      <c r="D17" s="2" t="s">
        <v>9</v>
      </c>
      <c r="E17" s="5" t="s">
        <v>15</v>
      </c>
      <c r="F17" s="16">
        <v>70</v>
      </c>
    </row>
    <row r="18" spans="1:6" ht="36" customHeight="1">
      <c r="A18" s="2">
        <v>14</v>
      </c>
      <c r="B18" s="4" t="s">
        <v>16</v>
      </c>
      <c r="C18" s="14">
        <v>25</v>
      </c>
      <c r="D18" s="2" t="s">
        <v>9</v>
      </c>
      <c r="E18" s="5" t="s">
        <v>15</v>
      </c>
      <c r="F18" s="16">
        <v>25</v>
      </c>
    </row>
    <row r="19" spans="1:6" ht="31.5" customHeight="1">
      <c r="A19" s="2">
        <v>15</v>
      </c>
      <c r="B19" s="4" t="s">
        <v>88</v>
      </c>
      <c r="C19" s="14">
        <v>14</v>
      </c>
      <c r="D19" s="2" t="s">
        <v>9</v>
      </c>
      <c r="E19" s="5" t="s">
        <v>15</v>
      </c>
      <c r="F19" s="16">
        <v>14</v>
      </c>
    </row>
    <row r="20" spans="1:6" s="1" customFormat="1" ht="32.25" customHeight="1">
      <c r="A20" s="2">
        <v>16</v>
      </c>
      <c r="B20" s="4" t="s">
        <v>66</v>
      </c>
      <c r="C20" s="14">
        <v>3</v>
      </c>
      <c r="D20" s="2" t="s">
        <v>9</v>
      </c>
      <c r="E20" s="5" t="s">
        <v>15</v>
      </c>
      <c r="F20" s="16">
        <v>3</v>
      </c>
    </row>
    <row r="21" spans="1:6" s="1" customFormat="1" ht="36" customHeight="1">
      <c r="A21" s="2">
        <v>17</v>
      </c>
      <c r="B21" s="4" t="s">
        <v>50</v>
      </c>
      <c r="C21" s="14">
        <v>15.3</v>
      </c>
      <c r="D21" s="2" t="s">
        <v>9</v>
      </c>
      <c r="E21" s="5" t="s">
        <v>15</v>
      </c>
      <c r="F21" s="16">
        <v>15.3</v>
      </c>
    </row>
    <row r="22" spans="1:6" s="1" customFormat="1" ht="31.5" customHeight="1">
      <c r="A22" s="2">
        <v>18</v>
      </c>
      <c r="B22" s="4" t="s">
        <v>80</v>
      </c>
      <c r="C22" s="14">
        <v>1.3</v>
      </c>
      <c r="D22" s="2" t="s">
        <v>9</v>
      </c>
      <c r="E22" s="5" t="s">
        <v>15</v>
      </c>
      <c r="F22" s="16">
        <v>1.3</v>
      </c>
    </row>
    <row r="23" spans="1:6" s="1" customFormat="1" ht="31.5" customHeight="1">
      <c r="A23" s="2">
        <v>19</v>
      </c>
      <c r="B23" s="4" t="s">
        <v>81</v>
      </c>
      <c r="C23" s="14">
        <v>0.8</v>
      </c>
      <c r="D23" s="2" t="s">
        <v>9</v>
      </c>
      <c r="E23" s="5" t="s">
        <v>15</v>
      </c>
      <c r="F23" s="16">
        <v>0.8</v>
      </c>
    </row>
    <row r="24" spans="1:6" s="1" customFormat="1" ht="31.5" customHeight="1">
      <c r="A24" s="2">
        <v>20</v>
      </c>
      <c r="B24" s="4" t="s">
        <v>82</v>
      </c>
      <c r="C24" s="14">
        <v>19</v>
      </c>
      <c r="D24" s="2" t="s">
        <v>9</v>
      </c>
      <c r="E24" s="5" t="s">
        <v>15</v>
      </c>
      <c r="F24" s="16">
        <v>19</v>
      </c>
    </row>
    <row r="25" spans="1:6" s="1" customFormat="1" ht="31.5" customHeight="1">
      <c r="A25" s="2">
        <v>21</v>
      </c>
      <c r="B25" s="4" t="s">
        <v>83</v>
      </c>
      <c r="C25" s="14">
        <v>2</v>
      </c>
      <c r="D25" s="2" t="s">
        <v>9</v>
      </c>
      <c r="E25" s="5" t="s">
        <v>15</v>
      </c>
      <c r="F25" s="16">
        <v>2</v>
      </c>
    </row>
    <row r="26" spans="1:6" s="1" customFormat="1" ht="31.5" customHeight="1">
      <c r="A26" s="2">
        <v>22</v>
      </c>
      <c r="B26" s="4" t="s">
        <v>84</v>
      </c>
      <c r="C26" s="14">
        <v>2.4</v>
      </c>
      <c r="D26" s="2" t="s">
        <v>9</v>
      </c>
      <c r="E26" s="5" t="s">
        <v>15</v>
      </c>
      <c r="F26" s="16">
        <v>2.4</v>
      </c>
    </row>
    <row r="27" spans="1:6" s="1" customFormat="1" ht="28.5" customHeight="1">
      <c r="A27" s="2">
        <v>23</v>
      </c>
      <c r="B27" s="4" t="s">
        <v>67</v>
      </c>
      <c r="C27" s="14">
        <v>53.7</v>
      </c>
      <c r="D27" s="2" t="s">
        <v>9</v>
      </c>
      <c r="E27" s="5" t="s">
        <v>15</v>
      </c>
      <c r="F27" s="16">
        <v>53.7</v>
      </c>
    </row>
    <row r="28" spans="1:6" s="1" customFormat="1" ht="34.5" customHeight="1">
      <c r="A28" s="2">
        <v>24</v>
      </c>
      <c r="B28" s="4" t="s">
        <v>59</v>
      </c>
      <c r="C28" s="14">
        <v>28</v>
      </c>
      <c r="D28" s="2" t="s">
        <v>9</v>
      </c>
      <c r="E28" s="5" t="s">
        <v>17</v>
      </c>
      <c r="F28" s="16">
        <v>28</v>
      </c>
    </row>
    <row r="29" spans="1:6" ht="32.25" customHeight="1">
      <c r="A29" s="2">
        <v>25</v>
      </c>
      <c r="B29" s="4" t="s">
        <v>18</v>
      </c>
      <c r="C29" s="14">
        <v>45</v>
      </c>
      <c r="D29" s="2" t="s">
        <v>9</v>
      </c>
      <c r="E29" s="5" t="s">
        <v>17</v>
      </c>
      <c r="F29" s="16">
        <v>45</v>
      </c>
    </row>
    <row r="30" spans="1:6" s="1" customFormat="1" ht="27.75" customHeight="1">
      <c r="A30" s="2">
        <v>26</v>
      </c>
      <c r="B30" s="4" t="s">
        <v>78</v>
      </c>
      <c r="C30" s="14">
        <v>9</v>
      </c>
      <c r="D30" s="2" t="s">
        <v>9</v>
      </c>
      <c r="E30" s="5" t="s">
        <v>17</v>
      </c>
      <c r="F30" s="16">
        <v>9</v>
      </c>
    </row>
    <row r="31" spans="1:6" s="1" customFormat="1" ht="27.75" customHeight="1">
      <c r="A31" s="2">
        <v>27</v>
      </c>
      <c r="B31" s="4" t="s">
        <v>87</v>
      </c>
      <c r="C31" s="14">
        <v>30</v>
      </c>
      <c r="D31" s="2" t="s">
        <v>9</v>
      </c>
      <c r="E31" s="5" t="s">
        <v>17</v>
      </c>
      <c r="F31" s="16">
        <v>30</v>
      </c>
    </row>
    <row r="32" spans="1:6" s="1" customFormat="1" ht="27.75" customHeight="1">
      <c r="A32" s="2">
        <v>28</v>
      </c>
      <c r="B32" s="4" t="s">
        <v>77</v>
      </c>
      <c r="C32" s="14">
        <v>48</v>
      </c>
      <c r="D32" s="2" t="s">
        <v>9</v>
      </c>
      <c r="E32" s="5" t="s">
        <v>17</v>
      </c>
      <c r="F32" s="16">
        <v>48</v>
      </c>
    </row>
    <row r="33" spans="1:6" s="1" customFormat="1" ht="27.75" customHeight="1">
      <c r="A33" s="2">
        <v>29</v>
      </c>
      <c r="B33" s="4" t="s">
        <v>76</v>
      </c>
      <c r="C33" s="14">
        <v>7</v>
      </c>
      <c r="D33" s="2" t="s">
        <v>9</v>
      </c>
      <c r="E33" s="5" t="s">
        <v>17</v>
      </c>
      <c r="F33" s="16">
        <v>7</v>
      </c>
    </row>
    <row r="34" spans="1:6" s="1" customFormat="1" ht="27.75" customHeight="1">
      <c r="A34" s="2">
        <v>30</v>
      </c>
      <c r="B34" s="4" t="s">
        <v>75</v>
      </c>
      <c r="C34" s="14">
        <v>25</v>
      </c>
      <c r="D34" s="2" t="s">
        <v>9</v>
      </c>
      <c r="E34" s="5" t="s">
        <v>17</v>
      </c>
      <c r="F34" s="16">
        <v>25</v>
      </c>
    </row>
    <row r="35" spans="1:6" s="1" customFormat="1" ht="33.75" customHeight="1">
      <c r="A35" s="2">
        <v>31</v>
      </c>
      <c r="B35" s="4" t="s">
        <v>79</v>
      </c>
      <c r="C35" s="14">
        <v>360</v>
      </c>
      <c r="D35" s="2" t="s">
        <v>9</v>
      </c>
      <c r="E35" s="5" t="s">
        <v>10</v>
      </c>
      <c r="F35" s="16">
        <v>360</v>
      </c>
    </row>
    <row r="36" spans="1:6" ht="36.75" customHeight="1">
      <c r="A36" s="2">
        <v>32</v>
      </c>
      <c r="B36" s="4" t="s">
        <v>19</v>
      </c>
      <c r="C36" s="14">
        <v>100</v>
      </c>
      <c r="D36" s="2" t="s">
        <v>9</v>
      </c>
      <c r="E36" s="5" t="s">
        <v>20</v>
      </c>
      <c r="F36" s="16">
        <v>100</v>
      </c>
    </row>
    <row r="37" spans="1:6" s="1" customFormat="1" ht="36.75" customHeight="1">
      <c r="A37" s="2">
        <v>33</v>
      </c>
      <c r="B37" s="4" t="s">
        <v>96</v>
      </c>
      <c r="C37" s="14">
        <v>41.8</v>
      </c>
      <c r="D37" s="2" t="s">
        <v>9</v>
      </c>
      <c r="E37" s="5" t="s">
        <v>10</v>
      </c>
      <c r="F37" s="16">
        <v>41.8</v>
      </c>
    </row>
    <row r="38" spans="1:6" s="1" customFormat="1" ht="33" customHeight="1">
      <c r="A38" s="2">
        <v>34</v>
      </c>
      <c r="B38" s="4" t="s">
        <v>48</v>
      </c>
      <c r="C38" s="14">
        <v>610</v>
      </c>
      <c r="D38" s="2" t="s">
        <v>9</v>
      </c>
      <c r="E38" s="5" t="s">
        <v>10</v>
      </c>
      <c r="F38" s="16">
        <v>610</v>
      </c>
    </row>
    <row r="39" spans="1:6" ht="36" customHeight="1">
      <c r="A39" s="2">
        <v>35</v>
      </c>
      <c r="B39" s="4" t="s">
        <v>21</v>
      </c>
      <c r="C39" s="14">
        <f>72+4227</f>
        <v>4299</v>
      </c>
      <c r="D39" s="2" t="s">
        <v>9</v>
      </c>
      <c r="E39" s="5" t="s">
        <v>22</v>
      </c>
      <c r="F39" s="16">
        <v>4299</v>
      </c>
    </row>
    <row r="40" spans="1:6" s="1" customFormat="1" ht="38.25" customHeight="1">
      <c r="A40" s="2">
        <v>36</v>
      </c>
      <c r="B40" s="4" t="s">
        <v>60</v>
      </c>
      <c r="C40" s="14">
        <f>96+406.3+63.8</f>
        <v>566.1</v>
      </c>
      <c r="D40" s="2" t="s">
        <v>9</v>
      </c>
      <c r="E40" s="5" t="s">
        <v>23</v>
      </c>
      <c r="F40" s="16">
        <v>566.1</v>
      </c>
    </row>
    <row r="41" spans="1:6" s="1" customFormat="1" ht="38.25" customHeight="1">
      <c r="A41" s="2">
        <v>37</v>
      </c>
      <c r="B41" s="4" t="s">
        <v>73</v>
      </c>
      <c r="C41" s="14">
        <v>127.9</v>
      </c>
      <c r="D41" s="2" t="s">
        <v>9</v>
      </c>
      <c r="E41" s="5" t="s">
        <v>23</v>
      </c>
      <c r="F41" s="16">
        <v>127.9</v>
      </c>
    </row>
    <row r="42" spans="1:6" s="1" customFormat="1" ht="33" customHeight="1">
      <c r="A42" s="2">
        <v>38</v>
      </c>
      <c r="B42" s="4" t="s">
        <v>61</v>
      </c>
      <c r="C42" s="14">
        <f>74+34.8+50</f>
        <v>158.80000000000001</v>
      </c>
      <c r="D42" s="2" t="s">
        <v>9</v>
      </c>
      <c r="E42" s="5" t="s">
        <v>25</v>
      </c>
      <c r="F42" s="16">
        <v>158.80000000000001</v>
      </c>
    </row>
    <row r="43" spans="1:6" s="1" customFormat="1" ht="32.25" customHeight="1">
      <c r="A43" s="2">
        <v>39</v>
      </c>
      <c r="B43" s="4" t="s">
        <v>24</v>
      </c>
      <c r="C43" s="14">
        <f>240+1203</f>
        <v>1443</v>
      </c>
      <c r="D43" s="2" t="s">
        <v>9</v>
      </c>
      <c r="E43" s="5" t="s">
        <v>25</v>
      </c>
      <c r="F43" s="16">
        <v>1443</v>
      </c>
    </row>
    <row r="44" spans="1:6" ht="43.5" customHeight="1">
      <c r="A44" s="2">
        <v>40</v>
      </c>
      <c r="B44" s="4" t="s">
        <v>26</v>
      </c>
      <c r="C44" s="14">
        <f>29938+1301+4081</f>
        <v>35320</v>
      </c>
      <c r="D44" s="2" t="s">
        <v>9</v>
      </c>
      <c r="E44" s="5" t="s">
        <v>27</v>
      </c>
      <c r="F44" s="16">
        <v>35320</v>
      </c>
    </row>
    <row r="45" spans="1:6" ht="28.5">
      <c r="A45" s="2">
        <v>41</v>
      </c>
      <c r="B45" s="4" t="s">
        <v>28</v>
      </c>
      <c r="C45" s="14">
        <v>7942.27</v>
      </c>
      <c r="D45" s="2" t="s">
        <v>9</v>
      </c>
      <c r="E45" s="5" t="s">
        <v>58</v>
      </c>
      <c r="F45" s="16">
        <v>7942.27</v>
      </c>
    </row>
    <row r="46" spans="1:6" ht="45.75" customHeight="1">
      <c r="A46" s="2">
        <v>42</v>
      </c>
      <c r="B46" s="4" t="s">
        <v>29</v>
      </c>
      <c r="C46" s="14">
        <v>11</v>
      </c>
      <c r="D46" s="2" t="s">
        <v>9</v>
      </c>
      <c r="E46" s="5" t="s">
        <v>30</v>
      </c>
      <c r="F46" s="16">
        <v>11</v>
      </c>
    </row>
    <row r="47" spans="1:6" s="1" customFormat="1" ht="45.75" customHeight="1">
      <c r="A47" s="2">
        <v>43</v>
      </c>
      <c r="B47" s="4" t="s">
        <v>89</v>
      </c>
      <c r="C47" s="14">
        <v>10</v>
      </c>
      <c r="D47" s="2" t="s">
        <v>9</v>
      </c>
      <c r="E47" s="5" t="s">
        <v>65</v>
      </c>
      <c r="F47" s="16">
        <v>10</v>
      </c>
    </row>
    <row r="48" spans="1:6" s="1" customFormat="1" ht="45.75" customHeight="1">
      <c r="A48" s="2">
        <v>44</v>
      </c>
      <c r="B48" s="4" t="s">
        <v>63</v>
      </c>
      <c r="C48" s="14">
        <v>90</v>
      </c>
      <c r="D48" s="2" t="s">
        <v>9</v>
      </c>
      <c r="E48" s="5" t="s">
        <v>65</v>
      </c>
      <c r="F48" s="16">
        <v>90</v>
      </c>
    </row>
    <row r="49" spans="1:6" s="1" customFormat="1" ht="45.75" customHeight="1">
      <c r="A49" s="2">
        <v>45</v>
      </c>
      <c r="B49" s="4" t="s">
        <v>64</v>
      </c>
      <c r="C49" s="14">
        <v>68</v>
      </c>
      <c r="D49" s="2" t="s">
        <v>9</v>
      </c>
      <c r="E49" s="5" t="s">
        <v>65</v>
      </c>
      <c r="F49" s="16">
        <v>68</v>
      </c>
    </row>
    <row r="50" spans="1:6" ht="34.5" customHeight="1">
      <c r="A50" s="2">
        <v>46</v>
      </c>
      <c r="B50" s="4" t="s">
        <v>31</v>
      </c>
      <c r="C50" s="14">
        <f>672+6480+166.29</f>
        <v>7318.29</v>
      </c>
      <c r="D50" s="2" t="s">
        <v>9</v>
      </c>
      <c r="E50" s="5" t="s">
        <v>32</v>
      </c>
      <c r="F50" s="16">
        <v>7318.29</v>
      </c>
    </row>
    <row r="51" spans="1:6" ht="36" customHeight="1">
      <c r="A51" s="2">
        <v>47</v>
      </c>
      <c r="B51" s="4" t="s">
        <v>33</v>
      </c>
      <c r="C51" s="14">
        <f>28.1+208</f>
        <v>236.1</v>
      </c>
      <c r="D51" s="2" t="s">
        <v>9</v>
      </c>
      <c r="E51" s="5" t="s">
        <v>32</v>
      </c>
      <c r="F51" s="16">
        <v>236.1</v>
      </c>
    </row>
    <row r="52" spans="1:6" s="1" customFormat="1" ht="36" customHeight="1">
      <c r="A52" s="2">
        <v>48</v>
      </c>
      <c r="B52" s="4" t="s">
        <v>86</v>
      </c>
      <c r="C52" s="14">
        <v>0.2</v>
      </c>
      <c r="D52" s="2" t="s">
        <v>9</v>
      </c>
      <c r="E52" s="5" t="s">
        <v>32</v>
      </c>
      <c r="F52" s="16">
        <v>0.2</v>
      </c>
    </row>
    <row r="53" spans="1:6" s="1" customFormat="1" ht="36" customHeight="1">
      <c r="A53" s="2">
        <v>49</v>
      </c>
      <c r="B53" s="4" t="s">
        <v>85</v>
      </c>
      <c r="C53" s="14">
        <v>208</v>
      </c>
      <c r="D53" s="2" t="s">
        <v>9</v>
      </c>
      <c r="E53" s="5" t="s">
        <v>32</v>
      </c>
      <c r="F53" s="16">
        <v>208</v>
      </c>
    </row>
    <row r="54" spans="1:6" s="1" customFormat="1" ht="33" customHeight="1">
      <c r="A54" s="2">
        <v>50</v>
      </c>
      <c r="B54" s="4" t="s">
        <v>94</v>
      </c>
      <c r="C54" s="14">
        <f>106+69.2+29.4+200</f>
        <v>404.6</v>
      </c>
      <c r="D54" s="2" t="s">
        <v>9</v>
      </c>
      <c r="E54" s="5" t="s">
        <v>32</v>
      </c>
      <c r="F54" s="16">
        <v>404.6</v>
      </c>
    </row>
    <row r="55" spans="1:6" ht="39.75" customHeight="1">
      <c r="A55" s="2">
        <v>51</v>
      </c>
      <c r="B55" s="4" t="s">
        <v>34</v>
      </c>
      <c r="C55" s="14">
        <v>150</v>
      </c>
      <c r="D55" s="2" t="s">
        <v>9</v>
      </c>
      <c r="E55" s="5" t="s">
        <v>32</v>
      </c>
      <c r="F55" s="16">
        <v>150</v>
      </c>
    </row>
    <row r="56" spans="1:6" ht="50.25" customHeight="1">
      <c r="A56" s="2">
        <v>52</v>
      </c>
      <c r="B56" s="4" t="s">
        <v>56</v>
      </c>
      <c r="C56" s="14">
        <v>100</v>
      </c>
      <c r="D56" s="2" t="s">
        <v>9</v>
      </c>
      <c r="E56" s="5" t="s">
        <v>32</v>
      </c>
      <c r="F56" s="16">
        <v>100</v>
      </c>
    </row>
    <row r="57" spans="1:6" s="1" customFormat="1" ht="37.5" customHeight="1">
      <c r="A57" s="2">
        <v>53</v>
      </c>
      <c r="B57" s="4" t="s">
        <v>57</v>
      </c>
      <c r="C57" s="14">
        <v>5870</v>
      </c>
      <c r="D57" s="2" t="s">
        <v>9</v>
      </c>
      <c r="E57" s="5" t="s">
        <v>32</v>
      </c>
      <c r="F57" s="16">
        <v>5870</v>
      </c>
    </row>
    <row r="58" spans="1:6" s="1" customFormat="1" ht="37.5" customHeight="1">
      <c r="A58" s="2">
        <v>54</v>
      </c>
      <c r="B58" s="4" t="s">
        <v>95</v>
      </c>
      <c r="C58" s="14">
        <v>500</v>
      </c>
      <c r="D58" s="2" t="s">
        <v>9</v>
      </c>
      <c r="E58" s="5" t="s">
        <v>32</v>
      </c>
      <c r="F58" s="16">
        <v>500</v>
      </c>
    </row>
    <row r="59" spans="1:6" ht="46.5" customHeight="1">
      <c r="A59" s="2">
        <v>55</v>
      </c>
      <c r="B59" s="4" t="s">
        <v>35</v>
      </c>
      <c r="C59" s="14">
        <f>835+10274.4</f>
        <v>11109.4</v>
      </c>
      <c r="D59" s="2" t="s">
        <v>9</v>
      </c>
      <c r="E59" s="5" t="s">
        <v>36</v>
      </c>
      <c r="F59" s="16">
        <v>11109.4</v>
      </c>
    </row>
    <row r="60" spans="1:6" s="1" customFormat="1" ht="46.5" customHeight="1">
      <c r="A60" s="2">
        <v>56</v>
      </c>
      <c r="B60" s="4" t="s">
        <v>55</v>
      </c>
      <c r="C60" s="14">
        <f>100+1300</f>
        <v>1400</v>
      </c>
      <c r="D60" s="2" t="s">
        <v>9</v>
      </c>
      <c r="E60" s="5" t="s">
        <v>36</v>
      </c>
      <c r="F60" s="16">
        <v>1400</v>
      </c>
    </row>
    <row r="61" spans="1:6" ht="36.75" customHeight="1">
      <c r="A61" s="2">
        <v>57</v>
      </c>
      <c r="B61" s="4" t="s">
        <v>37</v>
      </c>
      <c r="C61" s="14">
        <f>675+3300+125</f>
        <v>4100</v>
      </c>
      <c r="D61" s="2" t="s">
        <v>9</v>
      </c>
      <c r="E61" s="5" t="s">
        <v>36</v>
      </c>
      <c r="F61" s="16">
        <v>4100</v>
      </c>
    </row>
    <row r="62" spans="1:6" ht="26.25" customHeight="1">
      <c r="A62" s="2">
        <v>58</v>
      </c>
      <c r="B62" s="4" t="s">
        <v>38</v>
      </c>
      <c r="C62" s="14">
        <v>60</v>
      </c>
      <c r="D62" s="2" t="s">
        <v>9</v>
      </c>
      <c r="E62" s="5" t="s">
        <v>36</v>
      </c>
      <c r="F62" s="16">
        <v>60</v>
      </c>
    </row>
    <row r="63" spans="1:6" ht="39" customHeight="1">
      <c r="A63" s="2">
        <v>59</v>
      </c>
      <c r="B63" s="4" t="s">
        <v>39</v>
      </c>
      <c r="C63" s="14">
        <v>45</v>
      </c>
      <c r="D63" s="2" t="s">
        <v>9</v>
      </c>
      <c r="E63" s="5" t="s">
        <v>36</v>
      </c>
      <c r="F63" s="16">
        <v>45</v>
      </c>
    </row>
    <row r="64" spans="1:6" ht="48.75" customHeight="1">
      <c r="A64" s="2">
        <v>60</v>
      </c>
      <c r="B64" s="4" t="s">
        <v>40</v>
      </c>
      <c r="C64" s="14">
        <v>450</v>
      </c>
      <c r="D64" s="2" t="s">
        <v>9</v>
      </c>
      <c r="E64" s="5" t="s">
        <v>36</v>
      </c>
      <c r="F64" s="16">
        <v>450</v>
      </c>
    </row>
    <row r="65" spans="1:6" ht="37.5" customHeight="1">
      <c r="A65" s="2">
        <v>61</v>
      </c>
      <c r="B65" s="4" t="s">
        <v>53</v>
      </c>
      <c r="C65" s="14">
        <f>700+350</f>
        <v>1050</v>
      </c>
      <c r="D65" s="2" t="s">
        <v>9</v>
      </c>
      <c r="E65" s="5" t="s">
        <v>36</v>
      </c>
      <c r="F65" s="16">
        <v>1050</v>
      </c>
    </row>
    <row r="66" spans="1:6" s="1" customFormat="1" ht="37.5" customHeight="1">
      <c r="A66" s="2">
        <v>62</v>
      </c>
      <c r="B66" s="4" t="s">
        <v>54</v>
      </c>
      <c r="C66" s="14">
        <f>791+400</f>
        <v>1191</v>
      </c>
      <c r="D66" s="2" t="s">
        <v>9</v>
      </c>
      <c r="E66" s="5" t="s">
        <v>36</v>
      </c>
      <c r="F66" s="16">
        <v>1191</v>
      </c>
    </row>
    <row r="67" spans="1:6" ht="33.75" customHeight="1">
      <c r="A67" s="2">
        <v>63</v>
      </c>
      <c r="B67" s="4" t="s">
        <v>41</v>
      </c>
      <c r="C67" s="14">
        <f>60+170+280</f>
        <v>510</v>
      </c>
      <c r="D67" s="2" t="s">
        <v>9</v>
      </c>
      <c r="E67" s="5" t="s">
        <v>36</v>
      </c>
      <c r="F67" s="16">
        <v>510</v>
      </c>
    </row>
    <row r="68" spans="1:6" ht="32.25" customHeight="1">
      <c r="A68" s="2">
        <v>64</v>
      </c>
      <c r="B68" s="4" t="s">
        <v>42</v>
      </c>
      <c r="C68" s="14">
        <f>20+50+120+30</f>
        <v>220</v>
      </c>
      <c r="D68" s="2" t="s">
        <v>9</v>
      </c>
      <c r="E68" s="5" t="s">
        <v>36</v>
      </c>
      <c r="F68" s="16">
        <v>220</v>
      </c>
    </row>
    <row r="69" spans="1:6" ht="38.25" customHeight="1">
      <c r="A69" s="2">
        <v>65</v>
      </c>
      <c r="B69" s="4" t="s">
        <v>43</v>
      </c>
      <c r="C69" s="14">
        <v>5.74</v>
      </c>
      <c r="D69" s="2" t="s">
        <v>9</v>
      </c>
      <c r="E69" s="5" t="s">
        <v>36</v>
      </c>
      <c r="F69" s="16">
        <v>5.74</v>
      </c>
    </row>
    <row r="70" spans="1:6" ht="23.25" customHeight="1">
      <c r="A70" s="2">
        <v>66</v>
      </c>
      <c r="B70" s="4" t="s">
        <v>44</v>
      </c>
      <c r="C70" s="14">
        <v>1500</v>
      </c>
      <c r="D70" s="2" t="s">
        <v>9</v>
      </c>
      <c r="E70" s="5" t="s">
        <v>36</v>
      </c>
      <c r="F70" s="16">
        <v>1500</v>
      </c>
    </row>
    <row r="71" spans="1:6" s="1" customFormat="1" ht="23.25" customHeight="1">
      <c r="A71" s="2">
        <v>67</v>
      </c>
      <c r="B71" s="4" t="s">
        <v>98</v>
      </c>
      <c r="C71" s="14">
        <v>288</v>
      </c>
      <c r="D71" s="2" t="s">
        <v>9</v>
      </c>
      <c r="E71" s="5" t="s">
        <v>36</v>
      </c>
      <c r="F71" s="16">
        <v>288</v>
      </c>
    </row>
    <row r="72" spans="1:6" ht="47.25" customHeight="1">
      <c r="A72" s="2">
        <v>68</v>
      </c>
      <c r="B72" s="4" t="s">
        <v>45</v>
      </c>
      <c r="C72" s="14">
        <v>30</v>
      </c>
      <c r="D72" s="2" t="s">
        <v>9</v>
      </c>
      <c r="E72" s="5" t="s">
        <v>36</v>
      </c>
      <c r="F72" s="16">
        <v>30</v>
      </c>
    </row>
    <row r="73" spans="1:6" ht="32.25" customHeight="1">
      <c r="A73" s="2">
        <v>69</v>
      </c>
      <c r="B73" s="4" t="s">
        <v>46</v>
      </c>
      <c r="C73" s="14">
        <v>500</v>
      </c>
      <c r="D73" s="2" t="s">
        <v>9</v>
      </c>
      <c r="E73" s="5" t="s">
        <v>36</v>
      </c>
      <c r="F73" s="16">
        <v>500</v>
      </c>
    </row>
    <row r="74" spans="1:6" s="1" customFormat="1" ht="32.25" customHeight="1">
      <c r="A74" s="2">
        <v>70</v>
      </c>
      <c r="B74" s="4" t="s">
        <v>71</v>
      </c>
      <c r="C74" s="14">
        <f>158.1+15.9+20</f>
        <v>194</v>
      </c>
      <c r="D74" s="2" t="s">
        <v>9</v>
      </c>
      <c r="E74" s="5" t="s">
        <v>36</v>
      </c>
      <c r="F74" s="16">
        <v>194</v>
      </c>
    </row>
    <row r="75" spans="1:6" s="1" customFormat="1" ht="32.25" customHeight="1">
      <c r="A75" s="2">
        <v>71</v>
      </c>
      <c r="B75" s="4" t="s">
        <v>92</v>
      </c>
      <c r="C75" s="14">
        <v>509.7</v>
      </c>
      <c r="D75" s="2" t="s">
        <v>9</v>
      </c>
      <c r="E75" s="5" t="s">
        <v>36</v>
      </c>
      <c r="F75" s="16">
        <v>509.7</v>
      </c>
    </row>
    <row r="76" spans="1:6" s="1" customFormat="1" ht="32.25" customHeight="1">
      <c r="A76" s="2">
        <v>72</v>
      </c>
      <c r="B76" s="4" t="s">
        <v>72</v>
      </c>
      <c r="C76" s="14">
        <v>512.79999999999995</v>
      </c>
      <c r="D76" s="2" t="s">
        <v>9</v>
      </c>
      <c r="E76" s="5" t="s">
        <v>36</v>
      </c>
      <c r="F76" s="16">
        <v>512.79999999999995</v>
      </c>
    </row>
    <row r="77" spans="1:6" s="1" customFormat="1" ht="32.25" customHeight="1">
      <c r="A77" s="2">
        <v>73</v>
      </c>
      <c r="B77" s="4" t="s">
        <v>91</v>
      </c>
      <c r="C77" s="14">
        <v>72</v>
      </c>
      <c r="D77" s="2" t="s">
        <v>9</v>
      </c>
      <c r="E77" s="5" t="s">
        <v>36</v>
      </c>
      <c r="F77" s="16">
        <v>72</v>
      </c>
    </row>
    <row r="78" spans="1:6" s="1" customFormat="1" ht="32.25" customHeight="1">
      <c r="A78" s="2">
        <v>74</v>
      </c>
      <c r="B78" s="4" t="s">
        <v>90</v>
      </c>
      <c r="C78" s="14">
        <f>6+10.2+89.8</f>
        <v>106</v>
      </c>
      <c r="D78" s="2" t="s">
        <v>9</v>
      </c>
      <c r="E78" s="5" t="s">
        <v>36</v>
      </c>
      <c r="F78" s="16">
        <v>106</v>
      </c>
    </row>
    <row r="79" spans="1:6" s="1" customFormat="1" ht="32.25" customHeight="1">
      <c r="A79" s="2">
        <v>75</v>
      </c>
      <c r="B79" s="4" t="s">
        <v>97</v>
      </c>
      <c r="C79" s="14">
        <v>129</v>
      </c>
      <c r="D79" s="2" t="s">
        <v>9</v>
      </c>
      <c r="E79" s="5" t="s">
        <v>36</v>
      </c>
      <c r="F79" s="16">
        <v>129</v>
      </c>
    </row>
    <row r="80" spans="1:6" ht="30.75" customHeight="1">
      <c r="A80" s="2">
        <v>76</v>
      </c>
      <c r="B80" s="4" t="s">
        <v>47</v>
      </c>
      <c r="C80" s="14">
        <v>160</v>
      </c>
      <c r="D80" s="2" t="s">
        <v>9</v>
      </c>
      <c r="E80" s="5" t="s">
        <v>36</v>
      </c>
      <c r="F80" s="16">
        <v>160</v>
      </c>
    </row>
    <row r="81" spans="1:6" ht="24.75" customHeight="1">
      <c r="A81" s="17"/>
      <c r="B81" s="18" t="s">
        <v>49</v>
      </c>
      <c r="C81" s="19">
        <f>SUM(C5:C80)</f>
        <v>103067.1</v>
      </c>
      <c r="D81" s="17"/>
      <c r="E81" s="17"/>
      <c r="F81" s="16">
        <f>SUM(F5:F80)</f>
        <v>103067.1</v>
      </c>
    </row>
  </sheetData>
  <mergeCells count="3">
    <mergeCell ref="A4:B4"/>
    <mergeCell ref="A1:F1"/>
    <mergeCell ref="A2:B2"/>
  </mergeCells>
  <phoneticPr fontId="10" type="noConversion"/>
  <pageMargins left="0.70866141732283472" right="0.11811023622047245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China</cp:lastModifiedBy>
  <cp:lastPrinted>2025-02-11T08:45:18Z</cp:lastPrinted>
  <dcterms:created xsi:type="dcterms:W3CDTF">2022-01-12T04:04:01Z</dcterms:created>
  <dcterms:modified xsi:type="dcterms:W3CDTF">2025-04-07T08:45:25Z</dcterms:modified>
</cp:coreProperties>
</file>